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drawings/drawing13.xml" ContentType="application/vnd.openxmlformats-officedocument.drawing+xml"/>
  <Override PartName="/xl/worksheets/sheet17.xml" ContentType="application/vnd.openxmlformats-officedocument.spreadsheetml.worksheet+xml"/>
  <Override PartName="/xl/drawings/drawing14.xml" ContentType="application/vnd.openxmlformats-officedocument.drawing+xml"/>
  <Override PartName="/xl/worksheets/sheet18.xml" ContentType="application/vnd.openxmlformats-officedocument.spreadsheetml.worksheet+xml"/>
  <Override PartName="/xl/drawings/drawing15.xml" ContentType="application/vnd.openxmlformats-officedocument.drawing+xml"/>
  <Override PartName="/xl/worksheets/sheet19.xml" ContentType="application/vnd.openxmlformats-officedocument.spreadsheetml.worksheet+xml"/>
  <Override PartName="/xl/drawings/drawing16.xml" ContentType="application/vnd.openxmlformats-officedocument.drawing+xml"/>
  <Override PartName="/xl/worksheets/sheet20.xml" ContentType="application/vnd.openxmlformats-officedocument.spreadsheetml.worksheet+xml"/>
  <Override PartName="/xl/drawings/drawing17.xml" ContentType="application/vnd.openxmlformats-officedocument.drawing+xml"/>
  <Override PartName="/xl/worksheets/sheet21.xml" ContentType="application/vnd.openxmlformats-officedocument.spreadsheetml.worksheet+xml"/>
  <Override PartName="/xl/drawings/drawing18.xml" ContentType="application/vnd.openxmlformats-officedocument.drawing+xml"/>
  <Override PartName="/xl/worksheets/sheet22.xml" ContentType="application/vnd.openxmlformats-officedocument.spreadsheetml.worksheet+xml"/>
  <Override PartName="/xl/drawings/drawing19.xml" ContentType="application/vnd.openxmlformats-officedocument.drawing+xml"/>
  <Override PartName="/xl/worksheets/sheet23.xml" ContentType="application/vnd.openxmlformats-officedocument.spreadsheetml.worksheet+xml"/>
  <Override PartName="/xl/drawings/drawing20.xml" ContentType="application/vnd.openxmlformats-officedocument.drawing+xml"/>
  <Override PartName="/xl/worksheets/sheet24.xml" ContentType="application/vnd.openxmlformats-officedocument.spreadsheetml.worksheet+xml"/>
  <Override PartName="/xl/drawings/drawing21.xml" ContentType="application/vnd.openxmlformats-officedocument.drawing+xml"/>
  <Override PartName="/xl/worksheets/sheet25.xml" ContentType="application/vnd.openxmlformats-officedocument.spreadsheetml.worksheet+xml"/>
  <Override PartName="/xl/drawings/drawing22.xml" ContentType="application/vnd.openxmlformats-officedocument.drawing+xml"/>
  <Override PartName="/xl/worksheets/sheet26.xml" ContentType="application/vnd.openxmlformats-officedocument.spreadsheetml.worksheet+xml"/>
  <Override PartName="/xl/drawings/drawing23.xml" ContentType="application/vnd.openxmlformats-officedocument.drawing+xml"/>
  <Override PartName="/xl/worksheets/sheet27.xml" ContentType="application/vnd.openxmlformats-officedocument.spreadsheetml.worksheet+xml"/>
  <Override PartName="/xl/drawings/drawing24.xml" ContentType="application/vnd.openxmlformats-officedocument.drawing+xml"/>
  <Override PartName="/xl/worksheets/sheet28.xml" ContentType="application/vnd.openxmlformats-officedocument.spreadsheetml.worksheet+xml"/>
  <Override PartName="/xl/drawings/drawing25.xml" ContentType="application/vnd.openxmlformats-officedocument.drawing+xml"/>
  <Override PartName="/xl/worksheets/sheet29.xml" ContentType="application/vnd.openxmlformats-officedocument.spreadsheetml.worksheet+xml"/>
  <Override PartName="/xl/drawings/drawing26.xml" ContentType="application/vnd.openxmlformats-officedocument.drawing+xml"/>
  <Override PartName="/xl/worksheets/sheet30.xml" ContentType="application/vnd.openxmlformats-officedocument.spreadsheetml.worksheet+xml"/>
  <Override PartName="/xl/drawings/drawing27.xml" ContentType="application/vnd.openxmlformats-officedocument.drawing+xml"/>
  <Override PartName="/xl/worksheets/sheet31.xml" ContentType="application/vnd.openxmlformats-officedocument.spreadsheetml.worksheet+xml"/>
  <Override PartName="/xl/drawings/drawing28.xml" ContentType="application/vnd.openxmlformats-officedocument.drawing+xml"/>
  <Override PartName="/xl/worksheets/sheet32.xml" ContentType="application/vnd.openxmlformats-officedocument.spreadsheetml.worksheet+xml"/>
  <Override PartName="/xl/drawings/drawing29.xml" ContentType="application/vnd.openxmlformats-officedocument.drawing+xml"/>
  <Override PartName="/xl/worksheets/sheet33.xml" ContentType="application/vnd.openxmlformats-officedocument.spreadsheetml.worksheet+xml"/>
  <Override PartName="/xl/drawings/drawing30.xml" ContentType="application/vnd.openxmlformats-officedocument.drawing+xml"/>
  <Override PartName="/xl/worksheets/sheet34.xml" ContentType="application/vnd.openxmlformats-officedocument.spreadsheetml.worksheet+xml"/>
  <Override PartName="/xl/drawings/drawing31.xml" ContentType="application/vnd.openxmlformats-officedocument.drawing+xml"/>
  <Override PartName="/xl/worksheets/sheet35.xml" ContentType="application/vnd.openxmlformats-officedocument.spreadsheetml.worksheet+xml"/>
  <Override PartName="/xl/drawings/drawing32.xml" ContentType="application/vnd.openxmlformats-officedocument.drawing+xml"/>
  <Override PartName="/xl/worksheets/sheet36.xml" ContentType="application/vnd.openxmlformats-officedocument.spreadsheetml.worksheet+xml"/>
  <Override PartName="/xl/drawings/drawing33.xml" ContentType="application/vnd.openxmlformats-officedocument.drawing+xml"/>
  <Override PartName="/xl/worksheets/sheet37.xml" ContentType="application/vnd.openxmlformats-officedocument.spreadsheetml.worksheet+xml"/>
  <Override PartName="/xl/drawings/drawing34.xml" ContentType="application/vnd.openxmlformats-officedocument.drawing+xml"/>
  <Override PartName="/xl/worksheets/sheet38.xml" ContentType="application/vnd.openxmlformats-officedocument.spreadsheetml.worksheet+xml"/>
  <Override PartName="/xl/drawings/drawing3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350" windowHeight="6500" activeTab="21"/>
  </bookViews>
  <sheets>
    <sheet name="PODEŠAVANJA" sheetId="1" r:id="rId1"/>
    <sheet name="TIMOVI" sheetId="2" r:id="rId2"/>
    <sheet name="PRIPREMA (STATUS)" sheetId="3" r:id="rId3"/>
    <sheet name="GRUPA 9" sheetId="4" state="hidden" r:id="rId4"/>
    <sheet name="GRUPA 9 (2)" sheetId="5" state="hidden" r:id="rId5"/>
    <sheet name="GRUPA 9 (3)" sheetId="6" state="hidden" r:id="rId6"/>
    <sheet name="GRUPA 9 (4)" sheetId="7" state="hidden" r:id="rId7"/>
    <sheet name="GRUPA 4" sheetId="8" state="hidden" r:id="rId8"/>
    <sheet name="GRUPA 4 (2)" sheetId="9" state="hidden" r:id="rId9"/>
    <sheet name="GRUPA 4 (3)" sheetId="10" state="hidden" r:id="rId10"/>
    <sheet name="GRUPA 4 (4)" sheetId="11" state="hidden" r:id="rId11"/>
    <sheet name="GRUPA 4 (5)" sheetId="12" state="hidden" r:id="rId12"/>
    <sheet name="GRUPA 4 (6)" sheetId="13" state="hidden" r:id="rId13"/>
    <sheet name="GRUPA 4 (7)" sheetId="14" state="hidden" r:id="rId14"/>
    <sheet name="GRUPA 4 (8)" sheetId="15" state="hidden" r:id="rId15"/>
    <sheet name="GRUPA 4 (9)" sheetId="16" state="hidden" r:id="rId16"/>
    <sheet name="GRUPA 4 (10)" sheetId="17" state="hidden" r:id="rId17"/>
    <sheet name="GRUPA 4 (11)" sheetId="18" state="hidden" r:id="rId18"/>
    <sheet name="GRUPA 4 (12)" sheetId="19" state="hidden" r:id="rId19"/>
    <sheet name="GRUPA 4 (13)" sheetId="20" state="hidden" r:id="rId20"/>
    <sheet name="GRUPA 4 (14)" sheetId="21" state="hidden" r:id="rId21"/>
    <sheet name="GRUPA 5" sheetId="22" r:id="rId22"/>
    <sheet name="GRUPA 5 (2)" sheetId="23" r:id="rId23"/>
    <sheet name="GRUPA 5 (3)" sheetId="24" state="hidden" r:id="rId24"/>
    <sheet name="GRUPA 5 (4)" sheetId="25" state="hidden" r:id="rId25"/>
    <sheet name="GRUPA 5 (5)" sheetId="26" state="hidden" r:id="rId26"/>
    <sheet name="GRUPA 5 (6)" sheetId="27" state="hidden" r:id="rId27"/>
    <sheet name="GRUPA 5 (7)" sheetId="28" state="hidden" r:id="rId28"/>
    <sheet name="GRUPA 5 (8)" sheetId="29" state="hidden" r:id="rId29"/>
    <sheet name="GRUPA 5 (9)" sheetId="30" state="hidden" r:id="rId30"/>
    <sheet name="GRUPA 5 (10)" sheetId="31" state="hidden" r:id="rId31"/>
    <sheet name="GRUPA 5 (11)" sheetId="32" state="hidden" r:id="rId32"/>
    <sheet name="GRUPA 5 (12)" sheetId="33" state="hidden" r:id="rId33"/>
    <sheet name="GRUPA 6" sheetId="34" state="hidden" r:id="rId34"/>
    <sheet name="GRUPA 6 (2)" sheetId="35" state="hidden" r:id="rId35"/>
    <sheet name="GRUPA 6 (3)" sheetId="36" state="hidden" r:id="rId36"/>
    <sheet name="GRUPA 6 (4)" sheetId="37" state="hidden" r:id="rId37"/>
    <sheet name="GRUPA 6 (5)" sheetId="38" state="hidden" r:id="rId38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2">'PRIPREMA (STATUS)'!$A$1:$G$132</definedName>
    <definedName name="_xlnm.Print_Titles" localSheetId="2">'PRIPREMA (STATUS)'!$1:$3</definedName>
    <definedName name="_xlfn.RANK.EQ" hidden="1">#NAME?</definedName>
    <definedName name="_xlfn.COUNTIFS" hidden="1">#NAME?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<sst xmlns="http://schemas.openxmlformats.org/spreadsheetml/2006/main" count="2039" uniqueCount="95">
  <si>
    <t>IME TAKMIČENJA</t>
  </si>
  <si>
    <t>OP SIVCA</t>
  </si>
  <si>
    <t>ROUND ROBIN GRUPE</t>
  </si>
  <si>
    <t xml:space="preserve">MESTO ODRŽAVANJA </t>
  </si>
  <si>
    <t>KLUB</t>
  </si>
  <si>
    <t>(upisti broj grupa)</t>
  </si>
  <si>
    <t>SIVAC</t>
  </si>
  <si>
    <t>TK SIVAC</t>
  </si>
  <si>
    <t>DATUM</t>
  </si>
  <si>
    <t>Veličina grupe</t>
  </si>
  <si>
    <t>Br.Grupa</t>
  </si>
  <si>
    <t>14.04.2024.</t>
  </si>
  <si>
    <t>GRUPA OD 4 TAKMIČARA</t>
  </si>
  <si>
    <t>GRUPA OD 5 TAKMIČARA</t>
  </si>
  <si>
    <t>GRUPA OD 6 TAKMIČARA</t>
  </si>
  <si>
    <t>GRUPA OD 9 TAKMIČARA</t>
  </si>
  <si>
    <t>BROJ TIMOVA</t>
  </si>
  <si>
    <t>BR. TAK</t>
  </si>
  <si>
    <t>IME TIMA</t>
  </si>
  <si>
    <t>GEMOVI</t>
  </si>
  <si>
    <t>KOLIČNIK GEMOVA</t>
  </si>
  <si>
    <t>(+/-) GEMOVI</t>
  </si>
  <si>
    <t>POZICIJA</t>
  </si>
  <si>
    <t>TIM A BROJ TAKMIČARA</t>
  </si>
  <si>
    <t>TIM B BROJ TAKMIČARA</t>
  </si>
  <si>
    <t>TIM C BROJ TAKMIČARA</t>
  </si>
  <si>
    <t>TIM D BROJ TAKMIČARA</t>
  </si>
  <si>
    <t>TIM E BROJ TAKMIČARA</t>
  </si>
  <si>
    <t>TIM F BROJ TAKMIČARA</t>
  </si>
  <si>
    <t>TIM G BROJ TAKMIČARA</t>
  </si>
  <si>
    <t>TIM H BROJ TAKMIČARA</t>
  </si>
  <si>
    <t>TIM I BROJ TAKMIČARA</t>
  </si>
  <si>
    <t>TIM J BROJ TAKMIČARA</t>
  </si>
  <si>
    <t>TIM K BROJ TAKMIČARA</t>
  </si>
  <si>
    <t>TIM L BROJ TAKMIČARA</t>
  </si>
  <si>
    <t>TIM M BROJ TAKMIČARA</t>
  </si>
  <si>
    <t>TIM N BROJ TAKMIČARA</t>
  </si>
  <si>
    <t>TIM O BROJ TAKMIČARA</t>
  </si>
  <si>
    <t>TIM P BROJ TAKMIČARA</t>
  </si>
  <si>
    <t>BROJ SA STATUSA</t>
  </si>
  <si>
    <t xml:space="preserve">TIM </t>
  </si>
  <si>
    <t>(+/-)
GEMOVI</t>
  </si>
  <si>
    <t>%</t>
  </si>
  <si>
    <t>Prezime</t>
  </si>
  <si>
    <t>Ime</t>
  </si>
  <si>
    <t>Br. tak</t>
  </si>
  <si>
    <t>Klub</t>
  </si>
  <si>
    <t>Bodovi</t>
  </si>
  <si>
    <t>Osvojeni G.</t>
  </si>
  <si>
    <t>Količnik</t>
  </si>
  <si>
    <t>KOEFICIJENT</t>
  </si>
  <si>
    <t>x</t>
  </si>
  <si>
    <t>BROJ</t>
  </si>
  <si>
    <t>PREZIME</t>
  </si>
  <si>
    <t>IME</t>
  </si>
  <si>
    <t>Br. Takmičarske</t>
  </si>
  <si>
    <t>KLUB (skraćenica)</t>
  </si>
  <si>
    <t>Datum rođenja</t>
  </si>
  <si>
    <t>B</t>
  </si>
  <si>
    <t>BYE</t>
  </si>
  <si>
    <t>ĐOKIĆ</t>
  </si>
  <si>
    <t>MARKO</t>
  </si>
  <si>
    <t>CZ</t>
  </si>
  <si>
    <t>CARIĆ</t>
  </si>
  <si>
    <t>MATEJA</t>
  </si>
  <si>
    <t>ROD</t>
  </si>
  <si>
    <t>PEŠIĆ</t>
  </si>
  <si>
    <t>SERGEJ NJEGOŠ</t>
  </si>
  <si>
    <t>SIV</t>
  </si>
  <si>
    <t>BOJOVIĆ</t>
  </si>
  <si>
    <t>LUKA</t>
  </si>
  <si>
    <t>MRD</t>
  </si>
  <si>
    <t>VELJKOVIĆ</t>
  </si>
  <si>
    <t>DIMITRI</t>
  </si>
  <si>
    <t>ALEKSI</t>
  </si>
  <si>
    <t>PERUNIČIĆ</t>
  </si>
  <si>
    <t>IVAN</t>
  </si>
  <si>
    <t>ŠOLTIŠ</t>
  </si>
  <si>
    <t>LEON</t>
  </si>
  <si>
    <t>TIS</t>
  </si>
  <si>
    <t>LAZIĆ</t>
  </si>
  <si>
    <t>VASILIJE</t>
  </si>
  <si>
    <t>ŽAK</t>
  </si>
  <si>
    <t>ČEPIĆ</t>
  </si>
  <si>
    <t>Br. sa
statusa</t>
  </si>
  <si>
    <t>GRUPA 9 TAKMIČARA</t>
  </si>
  <si>
    <t>UKUPNO
+                    -</t>
  </si>
  <si>
    <t>UKUPNO ( - / + )</t>
  </si>
  <si>
    <t>br. Statusa</t>
  </si>
  <si>
    <t>(+)</t>
  </si>
  <si>
    <t>(-)</t>
  </si>
  <si>
    <t>REZULTATI MORAJU DA SE UPISUJU U SVA POLJA</t>
  </si>
  <si>
    <t>GRUPA 4 TAKMIČARA</t>
  </si>
  <si>
    <t>NEDELJA 10:00 Č</t>
  </si>
  <si>
    <t>GRUPA 5 TAKMIČARA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</si>
</sst>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??_ ;_ @_ "/>
    <numFmt numFmtId="177" formatCode="_ * #,##0_ ;_ * \-#,##0_ ;_ * &quot;-&quot;_ ;_ @_ "/>
  </numFmts>
  <fonts count="73">
    <font>
      <sz val="11"/>
      <color theme="1"/>
      <name val="Calibri"/>
      <family val="2"/>
    </font>
    <font>
      <sz val="11"/>
      <name val="Calibri"/>
      <family val="2"/>
    </font>
    <font>
      <sz val="14"/>
      <color indexed="8"/>
      <name val="Calibri"/>
      <family val="2"/>
    </font>
    <font>
      <sz val="14"/>
      <name val="Calibri"/>
      <family val="2"/>
    </font>
    <font>
      <b/>
      <sz val="16"/>
      <name val="Calibri"/>
      <family val="2"/>
    </font>
    <font>
      <sz val="14"/>
      <color indexed="9"/>
      <name val="Calibri"/>
      <family val="2"/>
    </font>
    <font>
      <b/>
      <sz val="26"/>
      <color indexed="8"/>
      <name val="Calibri"/>
      <family val="2"/>
    </font>
    <font>
      <b/>
      <sz val="14"/>
      <color indexed="9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b/>
      <sz val="16"/>
      <color indexed="8"/>
      <name val="Calibri"/>
      <family val="2"/>
    </font>
    <font>
      <b/>
      <sz val="28"/>
      <color indexed="8"/>
      <name val="Calibri"/>
      <family val="2"/>
    </font>
    <font>
      <sz val="9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sz val="12"/>
      <name val="Calibri"/>
      <family val="2"/>
    </font>
    <font>
      <sz val="11"/>
      <color indexed="8"/>
      <name val="Tahoma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9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0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b/>
      <sz val="26"/>
      <color theme="1"/>
      <name val="Calibri"/>
      <family val="2"/>
    </font>
    <font>
      <b/>
      <sz val="14"/>
      <color theme="0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28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sz val="11"/>
      <color rgb="FF000000"/>
      <name val="Tahoma"/>
      <family val="2"/>
    </font>
    <font>
      <b/>
      <sz val="11"/>
      <color theme="0"/>
      <name val="Calibri"/>
      <family val="2"/>
    </font>
    <font>
      <b/>
      <sz val="9"/>
      <color theme="0"/>
      <name val="Calibri"/>
      <family val="2"/>
    </font>
  </fonts>
  <fills count="4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rgb="FF002060"/>
        <bgColor indexed="64"/>
      </patternFill>
    </fill>
  </fills>
  <borders count="6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medium"/>
      <bottom/>
    </border>
    <border>
      <left/>
      <right/>
      <top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 style="thick"/>
    </border>
    <border>
      <left/>
      <right style="thin"/>
      <top style="thin"/>
      <bottom style="thick"/>
    </border>
    <border>
      <left style="medium"/>
      <right/>
      <top/>
      <bottom/>
    </border>
    <border>
      <left style="thin"/>
      <right/>
      <top style="medium"/>
      <bottom style="medium"/>
    </border>
    <border>
      <left/>
      <right style="medium"/>
      <top/>
      <bottom/>
    </border>
    <border>
      <left style="medium"/>
      <right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6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2" applyNumberFormat="0" applyFill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51" fillId="3" borderId="4" applyNumberFormat="0" applyAlignment="0" applyProtection="0"/>
    <xf numFmtId="0" fontId="52" fillId="4" borderId="5" applyNumberFormat="0" applyAlignment="0" applyProtection="0"/>
    <xf numFmtId="0" fontId="53" fillId="4" borderId="4" applyNumberFormat="0" applyAlignment="0" applyProtection="0"/>
    <xf numFmtId="0" fontId="54" fillId="5" borderId="6" applyNumberFormat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6" borderId="0" applyNumberFormat="0" applyBorder="0" applyAlignment="0" applyProtection="0"/>
    <xf numFmtId="0" fontId="58" fillId="7" borderId="0" applyNumberFormat="0" applyBorder="0" applyAlignment="0" applyProtection="0"/>
    <xf numFmtId="0" fontId="59" fillId="8" borderId="0" applyNumberFormat="0" applyBorder="0" applyAlignment="0" applyProtection="0"/>
    <xf numFmtId="0" fontId="6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60" fillId="32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</cellStyleXfs>
  <cellXfs count="256">
    <xf numFmtId="0" fontId="0" fillId="0" borderId="0" xfId="0" applyFont="1" applyAlignment="1">
      <alignment/>
    </xf>
    <xf numFmtId="0" fontId="61" fillId="33" borderId="0" xfId="0" applyFont="1" applyFill="1" applyAlignment="1">
      <alignment/>
    </xf>
    <xf numFmtId="0" fontId="61" fillId="0" borderId="0" xfId="0" applyFont="1" applyAlignment="1">
      <alignment/>
    </xf>
    <xf numFmtId="0" fontId="61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34" borderId="9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62" fillId="33" borderId="0" xfId="0" applyFont="1" applyFill="1" applyAlignment="1">
      <alignment horizontal="center" vertical="center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2" fillId="0" borderId="0" xfId="0" applyFont="1" applyAlignment="1">
      <alignment/>
    </xf>
    <xf numFmtId="0" fontId="3" fillId="0" borderId="13" xfId="0" applyFont="1" applyBorder="1" applyAlignment="1">
      <alignment vertical="center" wrapText="1"/>
    </xf>
    <xf numFmtId="0" fontId="63" fillId="0" borderId="14" xfId="0" applyFont="1" applyBorder="1" applyAlignment="1">
      <alignment vertical="center" wrapText="1"/>
    </xf>
    <xf numFmtId="0" fontId="64" fillId="34" borderId="15" xfId="0" applyFont="1" applyFill="1" applyBorder="1" applyAlignment="1">
      <alignment horizontal="center" textRotation="135" wrapText="1"/>
    </xf>
    <xf numFmtId="0" fontId="64" fillId="34" borderId="16" xfId="0" applyFont="1" applyFill="1" applyBorder="1" applyAlignment="1">
      <alignment horizontal="center" textRotation="135" wrapText="1"/>
    </xf>
    <xf numFmtId="0" fontId="65" fillId="0" borderId="0" xfId="0" applyFont="1" applyAlignment="1">
      <alignment/>
    </xf>
    <xf numFmtId="0" fontId="9" fillId="33" borderId="14" xfId="0" applyFont="1" applyFill="1" applyBorder="1" applyAlignment="1" applyProtection="1">
      <alignment vertical="center" textRotation="255"/>
      <protection locked="0"/>
    </xf>
    <xf numFmtId="0" fontId="64" fillId="35" borderId="13" xfId="0" applyFont="1" applyFill="1" applyBorder="1" applyAlignment="1">
      <alignment wrapText="1"/>
    </xf>
    <xf numFmtId="0" fontId="64" fillId="36" borderId="17" xfId="0" applyFont="1" applyFill="1" applyBorder="1" applyAlignment="1" applyProtection="1">
      <alignment/>
      <protection locked="0"/>
    </xf>
    <xf numFmtId="0" fontId="64" fillId="36" borderId="18" xfId="0" applyFont="1" applyFill="1" applyBorder="1" applyAlignment="1" applyProtection="1">
      <alignment/>
      <protection locked="0"/>
    </xf>
    <xf numFmtId="0" fontId="64" fillId="35" borderId="19" xfId="0" applyFont="1" applyFill="1" applyBorder="1" applyAlignment="1" applyProtection="1">
      <alignment/>
      <protection locked="0"/>
    </xf>
    <xf numFmtId="0" fontId="64" fillId="34" borderId="20" xfId="0" applyFont="1" applyFill="1" applyBorder="1" applyAlignment="1" applyProtection="1">
      <alignment/>
      <protection locked="0"/>
    </xf>
    <xf numFmtId="0" fontId="64" fillId="35" borderId="14" xfId="0" applyFont="1" applyFill="1" applyBorder="1" applyAlignment="1">
      <alignment wrapText="1"/>
    </xf>
    <xf numFmtId="0" fontId="64" fillId="35" borderId="21" xfId="0" applyFont="1" applyFill="1" applyBorder="1" applyAlignment="1" applyProtection="1">
      <alignment/>
      <protection locked="0"/>
    </xf>
    <xf numFmtId="0" fontId="64" fillId="34" borderId="22" xfId="0" applyFont="1" applyFill="1" applyBorder="1" applyAlignment="1" applyProtection="1">
      <alignment/>
      <protection locked="0"/>
    </xf>
    <xf numFmtId="0" fontId="64" fillId="35" borderId="23" xfId="0" applyFont="1" applyFill="1" applyBorder="1" applyAlignment="1" applyProtection="1">
      <alignment/>
      <protection locked="0"/>
    </xf>
    <xf numFmtId="0" fontId="64" fillId="34" borderId="24" xfId="0" applyFont="1" applyFill="1" applyBorder="1" applyAlignment="1" applyProtection="1">
      <alignment/>
      <protection locked="0"/>
    </xf>
    <xf numFmtId="0" fontId="64" fillId="35" borderId="11" xfId="0" applyFont="1" applyFill="1" applyBorder="1" applyAlignment="1" applyProtection="1">
      <alignment/>
      <protection locked="0"/>
    </xf>
    <xf numFmtId="0" fontId="64" fillId="34" borderId="12" xfId="0" applyFont="1" applyFill="1" applyBorder="1" applyAlignment="1" applyProtection="1">
      <alignment/>
      <protection locked="0"/>
    </xf>
    <xf numFmtId="0" fontId="64" fillId="35" borderId="15" xfId="0" applyFont="1" applyFill="1" applyBorder="1" applyAlignment="1" applyProtection="1">
      <alignment/>
      <protection locked="0"/>
    </xf>
    <xf numFmtId="0" fontId="64" fillId="34" borderId="16" xfId="0" applyFont="1" applyFill="1" applyBorder="1" applyAlignment="1" applyProtection="1">
      <alignment/>
      <protection locked="0"/>
    </xf>
    <xf numFmtId="0" fontId="64" fillId="35" borderId="25" xfId="0" applyFont="1" applyFill="1" applyBorder="1" applyAlignment="1" applyProtection="1">
      <alignment/>
      <protection locked="0"/>
    </xf>
    <xf numFmtId="0" fontId="64" fillId="34" borderId="26" xfId="0" applyFont="1" applyFill="1" applyBorder="1" applyAlignment="1" applyProtection="1">
      <alignment/>
      <protection locked="0"/>
    </xf>
    <xf numFmtId="0" fontId="64" fillId="36" borderId="27" xfId="0" applyFont="1" applyFill="1" applyBorder="1" applyAlignment="1" applyProtection="1">
      <alignment/>
      <protection locked="0"/>
    </xf>
    <xf numFmtId="0" fontId="64" fillId="36" borderId="28" xfId="0" applyFont="1" applyFill="1" applyBorder="1" applyAlignment="1" applyProtection="1">
      <alignment/>
      <protection locked="0"/>
    </xf>
    <xf numFmtId="0" fontId="64" fillId="36" borderId="0" xfId="0" applyFont="1" applyFill="1" applyAlignment="1" applyProtection="1">
      <alignment/>
      <protection locked="0"/>
    </xf>
    <xf numFmtId="0" fontId="64" fillId="36" borderId="29" xfId="0" applyFont="1" applyFill="1" applyBorder="1" applyAlignment="1" applyProtection="1">
      <alignment/>
      <protection locked="0"/>
    </xf>
    <xf numFmtId="0" fontId="65" fillId="33" borderId="29" xfId="0" applyFont="1" applyFill="1" applyBorder="1" applyAlignment="1">
      <alignment horizontal="center" wrapText="1"/>
    </xf>
    <xf numFmtId="0" fontId="65" fillId="33" borderId="29" xfId="0" applyFont="1" applyFill="1" applyBorder="1" applyAlignment="1">
      <alignment horizontal="center"/>
    </xf>
    <xf numFmtId="0" fontId="65" fillId="0" borderId="30" xfId="0" applyFont="1" applyBorder="1" applyAlignment="1">
      <alignment horizontal="center"/>
    </xf>
    <xf numFmtId="0" fontId="61" fillId="0" borderId="31" xfId="0" applyFont="1" applyBorder="1" applyAlignment="1">
      <alignment/>
    </xf>
    <xf numFmtId="0" fontId="61" fillId="0" borderId="0" xfId="0" applyFont="1" applyAlignment="1">
      <alignment horizontal="right"/>
    </xf>
    <xf numFmtId="0" fontId="4" fillId="34" borderId="32" xfId="0" applyFont="1" applyFill="1" applyBorder="1" applyAlignment="1">
      <alignment horizontal="center" vertical="center" wrapText="1"/>
    </xf>
    <xf numFmtId="0" fontId="4" fillId="34" borderId="33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vertical="center" textRotation="255"/>
    </xf>
    <xf numFmtId="0" fontId="64" fillId="36" borderId="21" xfId="0" applyFont="1" applyFill="1" applyBorder="1" applyAlignment="1">
      <alignment/>
    </xf>
    <xf numFmtId="0" fontId="64" fillId="36" borderId="22" xfId="0" applyFont="1" applyFill="1" applyBorder="1" applyAlignment="1">
      <alignment/>
    </xf>
    <xf numFmtId="0" fontId="64" fillId="35" borderId="23" xfId="0" applyFont="1" applyFill="1" applyBorder="1" applyAlignment="1">
      <alignment/>
    </xf>
    <xf numFmtId="0" fontId="64" fillId="34" borderId="24" xfId="0" applyFont="1" applyFill="1" applyBorder="1" applyAlignment="1">
      <alignment/>
    </xf>
    <xf numFmtId="0" fontId="64" fillId="35" borderId="21" xfId="0" applyFont="1" applyFill="1" applyBorder="1" applyAlignment="1">
      <alignment/>
    </xf>
    <xf numFmtId="0" fontId="64" fillId="34" borderId="22" xfId="0" applyFont="1" applyFill="1" applyBorder="1" applyAlignment="1">
      <alignment/>
    </xf>
    <xf numFmtId="0" fontId="64" fillId="36" borderId="17" xfId="0" applyFont="1" applyFill="1" applyBorder="1" applyAlignment="1">
      <alignment/>
    </xf>
    <xf numFmtId="0" fontId="64" fillId="36" borderId="18" xfId="0" applyFont="1" applyFill="1" applyBorder="1" applyAlignment="1">
      <alignment/>
    </xf>
    <xf numFmtId="0" fontId="64" fillId="35" borderId="15" xfId="0" applyFont="1" applyFill="1" applyBorder="1" applyAlignment="1">
      <alignment/>
    </xf>
    <xf numFmtId="0" fontId="64" fillId="34" borderId="16" xfId="0" applyFont="1" applyFill="1" applyBorder="1" applyAlignment="1">
      <alignment/>
    </xf>
    <xf numFmtId="0" fontId="64" fillId="35" borderId="25" xfId="0" applyFont="1" applyFill="1" applyBorder="1" applyAlignment="1">
      <alignment/>
    </xf>
    <xf numFmtId="0" fontId="64" fillId="34" borderId="26" xfId="0" applyFont="1" applyFill="1" applyBorder="1" applyAlignment="1">
      <alignment/>
    </xf>
    <xf numFmtId="0" fontId="64" fillId="36" borderId="34" xfId="0" applyFont="1" applyFill="1" applyBorder="1" applyAlignment="1">
      <alignment/>
    </xf>
    <xf numFmtId="0" fontId="64" fillId="36" borderId="35" xfId="0" applyFont="1" applyFill="1" applyBorder="1" applyAlignment="1">
      <alignment/>
    </xf>
    <xf numFmtId="0" fontId="64" fillId="35" borderId="34" xfId="0" applyFont="1" applyFill="1" applyBorder="1" applyAlignment="1">
      <alignment/>
    </xf>
    <xf numFmtId="0" fontId="64" fillId="34" borderId="35" xfId="0" applyFont="1" applyFill="1" applyBorder="1" applyAlignment="1">
      <alignment/>
    </xf>
    <xf numFmtId="0" fontId="64" fillId="36" borderId="29" xfId="0" applyFont="1" applyFill="1" applyBorder="1" applyAlignment="1">
      <alignment/>
    </xf>
    <xf numFmtId="0" fontId="64" fillId="36" borderId="21" xfId="0" applyFont="1" applyFill="1" applyBorder="1" applyAlignment="1" applyProtection="1">
      <alignment/>
      <protection locked="0"/>
    </xf>
    <xf numFmtId="0" fontId="64" fillId="36" borderId="22" xfId="0" applyFont="1" applyFill="1" applyBorder="1" applyAlignment="1" applyProtection="1">
      <alignment/>
      <protection locked="0"/>
    </xf>
    <xf numFmtId="0" fontId="64" fillId="36" borderId="34" xfId="0" applyFont="1" applyFill="1" applyBorder="1" applyAlignment="1" applyProtection="1">
      <alignment/>
      <protection locked="0"/>
    </xf>
    <xf numFmtId="0" fontId="64" fillId="36" borderId="35" xfId="0" applyFont="1" applyFill="1" applyBorder="1" applyAlignment="1" applyProtection="1">
      <alignment/>
      <protection locked="0"/>
    </xf>
    <xf numFmtId="0" fontId="64" fillId="35" borderId="34" xfId="0" applyFont="1" applyFill="1" applyBorder="1" applyAlignment="1" applyProtection="1">
      <alignment/>
      <protection locked="0"/>
    </xf>
    <xf numFmtId="0" fontId="64" fillId="34" borderId="35" xfId="0" applyFont="1" applyFill="1" applyBorder="1" applyAlignment="1" applyProtection="1">
      <alignment/>
      <protection locked="0"/>
    </xf>
    <xf numFmtId="0" fontId="66" fillId="34" borderId="9" xfId="0" applyFont="1" applyFill="1" applyBorder="1" applyAlignment="1">
      <alignment horizontal="center" vertical="center" wrapText="1"/>
    </xf>
    <xf numFmtId="0" fontId="66" fillId="34" borderId="10" xfId="0" applyFont="1" applyFill="1" applyBorder="1" applyAlignment="1">
      <alignment horizontal="center" vertical="center" wrapText="1"/>
    </xf>
    <xf numFmtId="0" fontId="62" fillId="33" borderId="32" xfId="0" applyFont="1" applyFill="1" applyBorder="1" applyAlignment="1">
      <alignment horizontal="center" vertical="center"/>
    </xf>
    <xf numFmtId="0" fontId="62" fillId="33" borderId="10" xfId="0" applyFont="1" applyFill="1" applyBorder="1" applyAlignment="1">
      <alignment horizontal="center" vertical="center"/>
    </xf>
    <xf numFmtId="0" fontId="62" fillId="33" borderId="9" xfId="0" applyFont="1" applyFill="1" applyBorder="1" applyAlignment="1">
      <alignment horizontal="center" vertical="center"/>
    </xf>
    <xf numFmtId="0" fontId="66" fillId="34" borderId="11" xfId="0" applyFont="1" applyFill="1" applyBorder="1" applyAlignment="1">
      <alignment horizontal="center" vertical="center" wrapText="1"/>
    </xf>
    <xf numFmtId="0" fontId="66" fillId="34" borderId="12" xfId="0" applyFont="1" applyFill="1" applyBorder="1" applyAlignment="1">
      <alignment horizontal="center" vertical="center" wrapText="1"/>
    </xf>
    <xf numFmtId="0" fontId="62" fillId="33" borderId="33" xfId="0" applyFont="1" applyFill="1" applyBorder="1" applyAlignment="1">
      <alignment horizontal="center" vertical="center"/>
    </xf>
    <xf numFmtId="0" fontId="62" fillId="33" borderId="12" xfId="0" applyFont="1" applyFill="1" applyBorder="1" applyAlignment="1">
      <alignment horizontal="center" vertical="center"/>
    </xf>
    <xf numFmtId="0" fontId="62" fillId="33" borderId="11" xfId="0" applyFont="1" applyFill="1" applyBorder="1" applyAlignment="1">
      <alignment horizontal="center" vertical="center"/>
    </xf>
    <xf numFmtId="0" fontId="63" fillId="0" borderId="0" xfId="0" applyFont="1" applyAlignment="1">
      <alignment vertical="center" wrapText="1"/>
    </xf>
    <xf numFmtId="0" fontId="62" fillId="0" borderId="0" xfId="0" applyFont="1" applyAlignment="1">
      <alignment horizontal="center"/>
    </xf>
    <xf numFmtId="0" fontId="62" fillId="33" borderId="0" xfId="0" applyFont="1" applyFill="1" applyAlignment="1">
      <alignment/>
    </xf>
    <xf numFmtId="0" fontId="62" fillId="0" borderId="31" xfId="0" applyFont="1" applyBorder="1" applyAlignment="1">
      <alignment/>
    </xf>
    <xf numFmtId="0" fontId="61" fillId="0" borderId="0" xfId="0" applyFont="1" applyAlignment="1">
      <alignment horizontal="center" vertical="center"/>
    </xf>
    <xf numFmtId="0" fontId="67" fillId="0" borderId="0" xfId="0" applyFont="1" applyAlignment="1">
      <alignment vertical="center" textRotation="135" wrapText="1"/>
    </xf>
    <xf numFmtId="0" fontId="3" fillId="0" borderId="36" xfId="0" applyFont="1" applyBorder="1" applyAlignment="1">
      <alignment horizontal="center" wrapText="1"/>
    </xf>
    <xf numFmtId="0" fontId="3" fillId="33" borderId="9" xfId="0" applyFont="1" applyFill="1" applyBorder="1" applyAlignment="1" applyProtection="1">
      <alignment horizontal="center" vertical="center"/>
      <protection locked="0"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67" fillId="0" borderId="0" xfId="0" applyFont="1" applyAlignment="1">
      <alignment vertical="center" textRotation="135"/>
    </xf>
    <xf numFmtId="0" fontId="3" fillId="0" borderId="13" xfId="0" applyFont="1" applyBorder="1" applyAlignment="1">
      <alignment horizontal="center" wrapText="1"/>
    </xf>
    <xf numFmtId="0" fontId="3" fillId="33" borderId="11" xfId="0" applyFont="1" applyFill="1" applyBorder="1" applyAlignment="1" applyProtection="1">
      <alignment horizontal="center" vertical="center"/>
      <protection locked="0"/>
    </xf>
    <xf numFmtId="0" fontId="3" fillId="33" borderId="12" xfId="0" applyFont="1" applyFill="1" applyBorder="1" applyAlignment="1" applyProtection="1">
      <alignment horizontal="center" vertical="center"/>
      <protection locked="0"/>
    </xf>
    <xf numFmtId="0" fontId="3" fillId="0" borderId="14" xfId="0" applyFont="1" applyBorder="1" applyAlignment="1">
      <alignment vertical="center" wrapText="1"/>
    </xf>
    <xf numFmtId="0" fontId="64" fillId="35" borderId="37" xfId="0" applyFont="1" applyFill="1" applyBorder="1" applyAlignment="1" applyProtection="1">
      <alignment/>
      <protection locked="0"/>
    </xf>
    <xf numFmtId="0" fontId="64" fillId="34" borderId="38" xfId="0" applyFont="1" applyFill="1" applyBorder="1" applyAlignment="1" applyProtection="1">
      <alignment/>
      <protection locked="0"/>
    </xf>
    <xf numFmtId="0" fontId="65" fillId="0" borderId="0" xfId="0" applyFont="1" applyAlignment="1">
      <alignment horizontal="center" vertical="center"/>
    </xf>
    <xf numFmtId="0" fontId="65" fillId="0" borderId="39" xfId="0" applyFont="1" applyBorder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12" fillId="0" borderId="0" xfId="63" applyFont="1" applyAlignment="1" applyProtection="1">
      <alignment vertical="center"/>
      <protection locked="0"/>
    </xf>
    <xf numFmtId="15" fontId="13" fillId="0" borderId="0" xfId="63" applyNumberFormat="1" applyAlignment="1" applyProtection="1">
      <alignment horizontal="center"/>
      <protection locked="0"/>
    </xf>
    <xf numFmtId="0" fontId="13" fillId="0" borderId="0" xfId="63" applyProtection="1">
      <alignment/>
      <protection locked="0"/>
    </xf>
    <xf numFmtId="0" fontId="13" fillId="0" borderId="0" xfId="63" applyAlignment="1" applyProtection="1">
      <alignment horizontal="center"/>
      <protection locked="0"/>
    </xf>
    <xf numFmtId="0" fontId="14" fillId="0" borderId="0" xfId="63" applyFont="1" applyAlignment="1" applyProtection="1">
      <alignment horizontal="center" vertical="top"/>
      <protection locked="0"/>
    </xf>
    <xf numFmtId="0" fontId="14" fillId="37" borderId="0" xfId="63" applyFont="1" applyFill="1" applyAlignment="1" applyProtection="1">
      <alignment horizontal="left"/>
      <protection locked="0"/>
    </xf>
    <xf numFmtId="49" fontId="15" fillId="0" borderId="0" xfId="63" applyNumberFormat="1" applyFont="1" applyAlignment="1" applyProtection="1">
      <alignment horizontal="left"/>
      <protection locked="0"/>
    </xf>
    <xf numFmtId="0" fontId="15" fillId="0" borderId="0" xfId="63" applyFont="1" applyAlignment="1" applyProtection="1">
      <alignment horizontal="left"/>
      <protection locked="0"/>
    </xf>
    <xf numFmtId="0" fontId="15" fillId="0" borderId="0" xfId="63" applyFont="1" applyAlignment="1" applyProtection="1">
      <alignment horizontal="left" vertical="center"/>
      <protection locked="0"/>
    </xf>
    <xf numFmtId="0" fontId="16" fillId="0" borderId="0" xfId="63" applyFont="1" applyAlignment="1" applyProtection="1">
      <alignment horizontal="left"/>
      <protection locked="0"/>
    </xf>
    <xf numFmtId="49" fontId="13" fillId="0" borderId="0" xfId="63" applyNumberFormat="1" applyAlignment="1" applyProtection="1">
      <alignment horizontal="left"/>
      <protection locked="0"/>
    </xf>
    <xf numFmtId="49" fontId="17" fillId="38" borderId="23" xfId="63" applyNumberFormat="1" applyFont="1" applyFill="1" applyBorder="1" applyAlignment="1" applyProtection="1">
      <alignment horizontal="center" vertical="center" wrapText="1"/>
      <protection locked="0"/>
    </xf>
    <xf numFmtId="49" fontId="17" fillId="38" borderId="40" xfId="63" applyNumberFormat="1" applyFont="1" applyFill="1" applyBorder="1" applyAlignment="1" applyProtection="1">
      <alignment horizontal="center" vertical="center" wrapText="1"/>
      <protection locked="0"/>
    </xf>
    <xf numFmtId="0" fontId="17" fillId="38" borderId="41" xfId="63" applyFont="1" applyFill="1" applyBorder="1" applyAlignment="1" applyProtection="1">
      <alignment horizontal="center" vertical="center" wrapText="1"/>
      <protection locked="0"/>
    </xf>
    <xf numFmtId="0" fontId="17" fillId="38" borderId="14" xfId="63" applyFont="1" applyFill="1" applyBorder="1" applyAlignment="1" applyProtection="1">
      <alignment horizontal="center" vertical="center" wrapText="1"/>
      <protection locked="0"/>
    </xf>
    <xf numFmtId="49" fontId="17" fillId="38" borderId="42" xfId="63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63" applyFont="1" applyAlignment="1" applyProtection="1">
      <alignment horizontal="center"/>
      <protection locked="0"/>
    </xf>
    <xf numFmtId="0" fontId="16" fillId="0" borderId="25" xfId="63" applyFont="1" applyBorder="1" applyAlignment="1" applyProtection="1">
      <alignment horizontal="center" vertical="center"/>
      <protection locked="0"/>
    </xf>
    <xf numFmtId="0" fontId="18" fillId="0" borderId="39" xfId="63" applyFont="1" applyBorder="1" applyAlignment="1" applyProtection="1">
      <alignment vertical="center"/>
      <protection locked="0"/>
    </xf>
    <xf numFmtId="0" fontId="12" fillId="0" borderId="39" xfId="63" applyFont="1" applyBorder="1" applyAlignment="1" applyProtection="1">
      <alignment vertical="center"/>
      <protection locked="0"/>
    </xf>
    <xf numFmtId="0" fontId="68" fillId="0" borderId="31" xfId="0" applyFont="1" applyBorder="1" applyAlignment="1">
      <alignment/>
    </xf>
    <xf numFmtId="0" fontId="68" fillId="0" borderId="35" xfId="0" applyFont="1" applyBorder="1" applyAlignment="1">
      <alignment/>
    </xf>
    <xf numFmtId="0" fontId="68" fillId="0" borderId="39" xfId="63" applyFont="1" applyBorder="1" applyAlignment="1" applyProtection="1">
      <alignment horizontal="center"/>
      <protection locked="0"/>
    </xf>
    <xf numFmtId="0" fontId="69" fillId="0" borderId="39" xfId="63" applyFont="1" applyBorder="1" applyAlignment="1" applyProtection="1">
      <alignment horizontal="center"/>
      <protection locked="0"/>
    </xf>
    <xf numFmtId="0" fontId="21" fillId="0" borderId="39" xfId="63" applyFont="1" applyBorder="1" applyAlignment="1" applyProtection="1">
      <alignment horizontal="left" vertical="center"/>
      <protection locked="0"/>
    </xf>
    <xf numFmtId="0" fontId="69" fillId="0" borderId="31" xfId="63" applyFont="1" applyBorder="1" applyAlignment="1" applyProtection="1">
      <alignment horizontal="center"/>
      <protection locked="0"/>
    </xf>
    <xf numFmtId="0" fontId="69" fillId="0" borderId="31" xfId="63" applyFont="1" applyBorder="1" applyAlignment="1" applyProtection="1">
      <alignment horizontal="center"/>
      <protection locked="0"/>
    </xf>
    <xf numFmtId="0" fontId="69" fillId="0" borderId="43" xfId="63" applyFont="1" applyBorder="1" applyAlignment="1" applyProtection="1">
      <alignment horizontal="center"/>
      <protection locked="0"/>
    </xf>
    <xf numFmtId="0" fontId="69" fillId="0" borderId="44" xfId="63" applyFont="1" applyBorder="1" applyAlignment="1" applyProtection="1">
      <alignment horizontal="center"/>
      <protection locked="0"/>
    </xf>
    <xf numFmtId="0" fontId="12" fillId="0" borderId="31" xfId="63" applyFont="1" applyBorder="1" applyAlignment="1" applyProtection="1">
      <alignment vertical="center"/>
      <protection locked="0"/>
    </xf>
    <xf numFmtId="0" fontId="13" fillId="0" borderId="45" xfId="63" applyBorder="1" applyAlignment="1" applyProtection="1">
      <alignment horizontal="center" vertical="center"/>
      <protection locked="0"/>
    </xf>
    <xf numFmtId="0" fontId="18" fillId="0" borderId="39" xfId="63" applyFont="1" applyBorder="1" applyAlignment="1" applyProtection="1">
      <alignment horizontal="left" vertical="center"/>
      <protection locked="0"/>
    </xf>
    <xf numFmtId="0" fontId="13" fillId="0" borderId="30" xfId="63" applyBorder="1" applyAlignment="1" applyProtection="1">
      <alignment horizontal="center" vertical="center"/>
      <protection locked="0"/>
    </xf>
    <xf numFmtId="0" fontId="13" fillId="0" borderId="46" xfId="63" applyBorder="1" applyAlignment="1" applyProtection="1">
      <alignment horizontal="center" vertical="center"/>
      <protection locked="0"/>
    </xf>
    <xf numFmtId="0" fontId="16" fillId="0" borderId="47" xfId="63" applyFont="1" applyBorder="1" applyAlignment="1" applyProtection="1">
      <alignment horizontal="center" vertical="center"/>
      <protection locked="0"/>
    </xf>
    <xf numFmtId="0" fontId="13" fillId="0" borderId="48" xfId="63" applyBorder="1" applyAlignment="1" applyProtection="1">
      <alignment horizontal="center" vertical="center"/>
      <protection locked="0"/>
    </xf>
    <xf numFmtId="0" fontId="70" fillId="0" borderId="0" xfId="63" applyFont="1" applyAlignment="1" applyProtection="1">
      <alignment horizontal="center" wrapText="1"/>
      <protection locked="0"/>
    </xf>
    <xf numFmtId="0" fontId="0" fillId="33" borderId="0" xfId="0" applyFill="1" applyAlignment="1">
      <alignment/>
    </xf>
    <xf numFmtId="0" fontId="0" fillId="0" borderId="0" xfId="0" applyAlignment="1">
      <alignment horizontal="center"/>
    </xf>
    <xf numFmtId="0" fontId="0" fillId="0" borderId="3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/>
    </xf>
    <xf numFmtId="0" fontId="0" fillId="39" borderId="23" xfId="0" applyFill="1" applyBorder="1" applyAlignment="1">
      <alignment/>
    </xf>
    <xf numFmtId="0" fontId="0" fillId="39" borderId="24" xfId="0" applyFill="1" applyBorder="1" applyAlignment="1" applyProtection="1">
      <alignment/>
      <protection locked="0"/>
    </xf>
    <xf numFmtId="0" fontId="60" fillId="36" borderId="0" xfId="0" applyFont="1" applyFill="1" applyAlignment="1">
      <alignment/>
    </xf>
    <xf numFmtId="0" fontId="60" fillId="36" borderId="49" xfId="0" applyFont="1" applyFill="1" applyBorder="1" applyAlignment="1">
      <alignment horizontal="left" vertical="center" wrapText="1"/>
    </xf>
    <xf numFmtId="0" fontId="71" fillId="36" borderId="0" xfId="0" applyFont="1" applyFill="1" applyAlignment="1">
      <alignment horizontal="center" vertical="center"/>
    </xf>
    <xf numFmtId="0" fontId="0" fillId="36" borderId="0" xfId="0" applyFill="1" applyAlignment="1">
      <alignment/>
    </xf>
    <xf numFmtId="0" fontId="60" fillId="34" borderId="23" xfId="0" applyFont="1" applyFill="1" applyBorder="1" applyAlignment="1">
      <alignment/>
    </xf>
    <xf numFmtId="0" fontId="0" fillId="0" borderId="50" xfId="0" applyBorder="1" applyAlignment="1" applyProtection="1">
      <alignment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31" xfId="0" applyBorder="1" applyAlignment="1">
      <alignment horizontal="center" vertical="center"/>
    </xf>
    <xf numFmtId="0" fontId="0" fillId="0" borderId="31" xfId="0" applyBorder="1" applyAlignment="1">
      <alignment horizontal="left" vertical="center"/>
    </xf>
    <xf numFmtId="0" fontId="71" fillId="34" borderId="0" xfId="0" applyFont="1" applyFill="1" applyAlignment="1">
      <alignment horizontal="center" vertical="center"/>
    </xf>
    <xf numFmtId="0" fontId="60" fillId="35" borderId="23" xfId="0" applyFont="1" applyFill="1" applyBorder="1" applyAlignment="1">
      <alignment/>
    </xf>
    <xf numFmtId="0" fontId="60" fillId="40" borderId="23" xfId="0" applyFont="1" applyFill="1" applyBorder="1" applyAlignment="1">
      <alignment/>
    </xf>
    <xf numFmtId="0" fontId="60" fillId="41" borderId="23" xfId="0" applyFont="1" applyFill="1" applyBorder="1" applyAlignment="1">
      <alignment/>
    </xf>
    <xf numFmtId="0" fontId="60" fillId="42" borderId="23" xfId="0" applyFont="1" applyFill="1" applyBorder="1" applyAlignment="1">
      <alignment/>
    </xf>
    <xf numFmtId="0" fontId="60" fillId="43" borderId="23" xfId="0" applyFont="1" applyFill="1" applyBorder="1" applyAlignment="1">
      <alignment/>
    </xf>
    <xf numFmtId="0" fontId="60" fillId="44" borderId="23" xfId="0" applyFont="1" applyFill="1" applyBorder="1" applyAlignment="1">
      <alignment/>
    </xf>
    <xf numFmtId="0" fontId="60" fillId="34" borderId="31" xfId="0" applyFont="1" applyFill="1" applyBorder="1" applyAlignment="1">
      <alignment horizontal="center" vertical="center"/>
    </xf>
    <xf numFmtId="0" fontId="0" fillId="34" borderId="32" xfId="0" applyFill="1" applyBorder="1" applyAlignment="1">
      <alignment/>
    </xf>
    <xf numFmtId="0" fontId="60" fillId="34" borderId="32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Alignment="1">
      <alignment/>
    </xf>
    <xf numFmtId="0" fontId="60" fillId="34" borderId="0" xfId="0" applyFont="1" applyFill="1" applyAlignment="1">
      <alignment/>
    </xf>
    <xf numFmtId="0" fontId="60" fillId="34" borderId="51" xfId="0" applyFont="1" applyFill="1" applyBorder="1" applyAlignment="1">
      <alignment/>
    </xf>
    <xf numFmtId="0" fontId="1" fillId="33" borderId="31" xfId="0" applyFont="1" applyFill="1" applyBorder="1" applyAlignment="1" applyProtection="1">
      <alignment/>
      <protection locked="0"/>
    </xf>
    <xf numFmtId="0" fontId="0" fillId="0" borderId="31" xfId="0" applyBorder="1" applyAlignment="1">
      <alignment/>
    </xf>
    <xf numFmtId="0" fontId="60" fillId="34" borderId="33" xfId="0" applyFont="1" applyFill="1" applyBorder="1" applyAlignment="1">
      <alignment/>
    </xf>
    <xf numFmtId="0" fontId="0" fillId="0" borderId="31" xfId="0" applyBorder="1" applyAlignment="1" applyProtection="1">
      <alignment/>
      <protection locked="0"/>
    </xf>
    <xf numFmtId="0" fontId="60" fillId="35" borderId="31" xfId="0" applyFont="1" applyFill="1" applyBorder="1" applyAlignment="1" applyProtection="1">
      <alignment horizontal="center" vertical="center"/>
      <protection locked="0"/>
    </xf>
    <xf numFmtId="0" fontId="0" fillId="35" borderId="32" xfId="0" applyFill="1" applyBorder="1" applyAlignment="1">
      <alignment/>
    </xf>
    <xf numFmtId="0" fontId="60" fillId="35" borderId="32" xfId="0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0" xfId="0" applyFill="1" applyAlignment="1">
      <alignment/>
    </xf>
    <xf numFmtId="0" fontId="60" fillId="35" borderId="0" xfId="0" applyFont="1" applyFill="1" applyAlignment="1">
      <alignment/>
    </xf>
    <xf numFmtId="0" fontId="60" fillId="35" borderId="51" xfId="0" applyFont="1" applyFill="1" applyBorder="1" applyAlignment="1">
      <alignment/>
    </xf>
    <xf numFmtId="0" fontId="60" fillId="35" borderId="33" xfId="0" applyFont="1" applyFill="1" applyBorder="1" applyAlignment="1">
      <alignment/>
    </xf>
    <xf numFmtId="0" fontId="60" fillId="33" borderId="0" xfId="0" applyFont="1" applyFill="1" applyAlignment="1">
      <alignment/>
    </xf>
    <xf numFmtId="0" fontId="60" fillId="40" borderId="31" xfId="0" applyFont="1" applyFill="1" applyBorder="1" applyAlignment="1" applyProtection="1">
      <alignment horizontal="center" vertical="center"/>
      <protection locked="0"/>
    </xf>
    <xf numFmtId="0" fontId="0" fillId="40" borderId="32" xfId="0" applyFill="1" applyBorder="1" applyAlignment="1">
      <alignment/>
    </xf>
    <xf numFmtId="0" fontId="60" fillId="40" borderId="32" xfId="0" applyFont="1" applyFill="1" applyBorder="1" applyAlignment="1">
      <alignment/>
    </xf>
    <xf numFmtId="0" fontId="0" fillId="40" borderId="10" xfId="0" applyFill="1" applyBorder="1" applyAlignment="1">
      <alignment/>
    </xf>
    <xf numFmtId="0" fontId="0" fillId="40" borderId="0" xfId="0" applyFill="1" applyAlignment="1">
      <alignment/>
    </xf>
    <xf numFmtId="0" fontId="60" fillId="40" borderId="0" xfId="0" applyFont="1" applyFill="1" applyAlignment="1">
      <alignment/>
    </xf>
    <xf numFmtId="0" fontId="60" fillId="40" borderId="51" xfId="0" applyFont="1" applyFill="1" applyBorder="1" applyAlignment="1">
      <alignment/>
    </xf>
    <xf numFmtId="0" fontId="60" fillId="40" borderId="33" xfId="0" applyFont="1" applyFill="1" applyBorder="1" applyAlignment="1">
      <alignment/>
    </xf>
    <xf numFmtId="0" fontId="60" fillId="41" borderId="31" xfId="0" applyFont="1" applyFill="1" applyBorder="1" applyAlignment="1" applyProtection="1">
      <alignment horizontal="center" vertical="center"/>
      <protection locked="0"/>
    </xf>
    <xf numFmtId="0" fontId="0" fillId="41" borderId="32" xfId="0" applyFill="1" applyBorder="1" applyAlignment="1">
      <alignment/>
    </xf>
    <xf numFmtId="0" fontId="60" fillId="41" borderId="32" xfId="0" applyFont="1" applyFill="1" applyBorder="1" applyAlignment="1">
      <alignment/>
    </xf>
    <xf numFmtId="0" fontId="0" fillId="41" borderId="10" xfId="0" applyFill="1" applyBorder="1" applyAlignment="1">
      <alignment/>
    </xf>
    <xf numFmtId="0" fontId="0" fillId="41" borderId="0" xfId="0" applyFill="1" applyAlignment="1">
      <alignment/>
    </xf>
    <xf numFmtId="0" fontId="60" fillId="41" borderId="0" xfId="0" applyFont="1" applyFill="1" applyAlignment="1">
      <alignment/>
    </xf>
    <xf numFmtId="0" fontId="60" fillId="41" borderId="51" xfId="0" applyFont="1" applyFill="1" applyBorder="1" applyAlignment="1">
      <alignment/>
    </xf>
    <xf numFmtId="0" fontId="0" fillId="0" borderId="49" xfId="0" applyBorder="1" applyAlignment="1">
      <alignment horizontal="center" wrapText="1"/>
    </xf>
    <xf numFmtId="0" fontId="0" fillId="0" borderId="52" xfId="0" applyBorder="1" applyAlignment="1">
      <alignment horizontal="center"/>
    </xf>
    <xf numFmtId="0" fontId="72" fillId="34" borderId="0" xfId="0" applyFont="1" applyFill="1" applyAlignment="1">
      <alignment horizontal="center"/>
    </xf>
    <xf numFmtId="0" fontId="0" fillId="0" borderId="35" xfId="0" applyBorder="1" applyAlignment="1">
      <alignment/>
    </xf>
    <xf numFmtId="0" fontId="0" fillId="0" borderId="44" xfId="0" applyBorder="1" applyAlignment="1">
      <alignment/>
    </xf>
    <xf numFmtId="0" fontId="71" fillId="34" borderId="31" xfId="0" applyFont="1" applyFill="1" applyBorder="1" applyAlignment="1">
      <alignment horizontal="center"/>
    </xf>
    <xf numFmtId="0" fontId="71" fillId="34" borderId="0" xfId="0" applyFont="1" applyFill="1" applyAlignment="1">
      <alignment horizontal="center"/>
    </xf>
    <xf numFmtId="0" fontId="60" fillId="41" borderId="33" xfId="0" applyFont="1" applyFill="1" applyBorder="1" applyAlignment="1">
      <alignment/>
    </xf>
    <xf numFmtId="0" fontId="60" fillId="42" borderId="31" xfId="0" applyFont="1" applyFill="1" applyBorder="1" applyAlignment="1" applyProtection="1">
      <alignment horizontal="center" vertical="center"/>
      <protection locked="0"/>
    </xf>
    <xf numFmtId="0" fontId="0" fillId="42" borderId="32" xfId="0" applyFill="1" applyBorder="1" applyAlignment="1">
      <alignment/>
    </xf>
    <xf numFmtId="0" fontId="60" fillId="42" borderId="32" xfId="0" applyFont="1" applyFill="1" applyBorder="1" applyAlignment="1">
      <alignment/>
    </xf>
    <xf numFmtId="0" fontId="0" fillId="42" borderId="10" xfId="0" applyFill="1" applyBorder="1" applyAlignment="1">
      <alignment/>
    </xf>
    <xf numFmtId="0" fontId="0" fillId="42" borderId="0" xfId="0" applyFill="1" applyAlignment="1">
      <alignment/>
    </xf>
    <xf numFmtId="0" fontId="60" fillId="42" borderId="0" xfId="0" applyFont="1" applyFill="1" applyAlignment="1">
      <alignment/>
    </xf>
    <xf numFmtId="0" fontId="60" fillId="42" borderId="51" xfId="0" applyFont="1" applyFill="1" applyBorder="1" applyAlignment="1">
      <alignment/>
    </xf>
    <xf numFmtId="0" fontId="60" fillId="42" borderId="33" xfId="0" applyFont="1" applyFill="1" applyBorder="1" applyAlignment="1">
      <alignment/>
    </xf>
    <xf numFmtId="0" fontId="60" fillId="43" borderId="31" xfId="0" applyFont="1" applyFill="1" applyBorder="1" applyAlignment="1" applyProtection="1">
      <alignment horizontal="center" vertical="center"/>
      <protection locked="0"/>
    </xf>
    <xf numFmtId="0" fontId="0" fillId="43" borderId="32" xfId="0" applyFill="1" applyBorder="1" applyAlignment="1">
      <alignment/>
    </xf>
    <xf numFmtId="0" fontId="60" fillId="43" borderId="32" xfId="0" applyFont="1" applyFill="1" applyBorder="1" applyAlignment="1">
      <alignment/>
    </xf>
    <xf numFmtId="0" fontId="0" fillId="43" borderId="10" xfId="0" applyFill="1" applyBorder="1" applyAlignment="1">
      <alignment/>
    </xf>
    <xf numFmtId="0" fontId="0" fillId="43" borderId="0" xfId="0" applyFill="1" applyAlignment="1">
      <alignment/>
    </xf>
    <xf numFmtId="0" fontId="60" fillId="43" borderId="0" xfId="0" applyFont="1" applyFill="1" applyAlignment="1">
      <alignment/>
    </xf>
    <xf numFmtId="0" fontId="60" fillId="43" borderId="51" xfId="0" applyFont="1" applyFill="1" applyBorder="1" applyAlignment="1">
      <alignment/>
    </xf>
    <xf numFmtId="0" fontId="60" fillId="43" borderId="33" xfId="0" applyFont="1" applyFill="1" applyBorder="1" applyAlignment="1">
      <alignment/>
    </xf>
    <xf numFmtId="0" fontId="1" fillId="39" borderId="31" xfId="0" applyFont="1" applyFill="1" applyBorder="1" applyAlignment="1" applyProtection="1">
      <alignment horizontal="center" vertical="center"/>
      <protection locked="0"/>
    </xf>
    <xf numFmtId="0" fontId="1" fillId="39" borderId="32" xfId="0" applyFont="1" applyFill="1" applyBorder="1" applyAlignment="1">
      <alignment/>
    </xf>
    <xf numFmtId="0" fontId="1" fillId="39" borderId="10" xfId="0" applyFont="1" applyFill="1" applyBorder="1" applyAlignment="1">
      <alignment/>
    </xf>
    <xf numFmtId="0" fontId="1" fillId="39" borderId="0" xfId="0" applyFont="1" applyFill="1" applyAlignment="1">
      <alignment/>
    </xf>
    <xf numFmtId="0" fontId="1" fillId="39" borderId="51" xfId="0" applyFont="1" applyFill="1" applyBorder="1" applyAlignment="1">
      <alignment/>
    </xf>
    <xf numFmtId="0" fontId="1" fillId="39" borderId="33" xfId="0" applyFont="1" applyFill="1" applyBorder="1" applyAlignment="1">
      <alignment/>
    </xf>
    <xf numFmtId="0" fontId="60" fillId="45" borderId="31" xfId="0" applyFont="1" applyFill="1" applyBorder="1" applyAlignment="1" applyProtection="1">
      <alignment horizontal="center" vertical="center"/>
      <protection locked="0"/>
    </xf>
    <xf numFmtId="0" fontId="0" fillId="45" borderId="32" xfId="0" applyFill="1" applyBorder="1" applyAlignment="1">
      <alignment/>
    </xf>
    <xf numFmtId="0" fontId="60" fillId="45" borderId="32" xfId="0" applyFont="1" applyFill="1" applyBorder="1" applyAlignment="1">
      <alignment/>
    </xf>
    <xf numFmtId="0" fontId="0" fillId="45" borderId="10" xfId="0" applyFill="1" applyBorder="1" applyAlignment="1">
      <alignment/>
    </xf>
    <xf numFmtId="0" fontId="0" fillId="45" borderId="0" xfId="0" applyFill="1" applyAlignment="1">
      <alignment/>
    </xf>
    <xf numFmtId="0" fontId="60" fillId="45" borderId="0" xfId="0" applyFont="1" applyFill="1" applyAlignment="1">
      <alignment/>
    </xf>
    <xf numFmtId="0" fontId="60" fillId="45" borderId="51" xfId="0" applyFont="1" applyFill="1" applyBorder="1" applyAlignment="1">
      <alignment/>
    </xf>
    <xf numFmtId="0" fontId="60" fillId="45" borderId="33" xfId="0" applyFont="1" applyFill="1" applyBorder="1" applyAlignment="1">
      <alignment/>
    </xf>
    <xf numFmtId="0" fontId="60" fillId="34" borderId="31" xfId="0" applyFont="1" applyFill="1" applyBorder="1" applyAlignment="1" applyProtection="1">
      <alignment horizontal="center" vertical="center"/>
      <protection locked="0"/>
    </xf>
    <xf numFmtId="0" fontId="71" fillId="33" borderId="0" xfId="0" applyFont="1" applyFill="1" applyAlignment="1">
      <alignment horizontal="center"/>
    </xf>
    <xf numFmtId="0" fontId="56" fillId="0" borderId="33" xfId="0" applyFont="1" applyBorder="1" applyAlignment="1">
      <alignment horizontal="center" vertical="center"/>
    </xf>
    <xf numFmtId="0" fontId="56" fillId="0" borderId="15" xfId="0" applyFont="1" applyBorder="1" applyAlignment="1" applyProtection="1">
      <alignment horizontal="center"/>
      <protection locked="0"/>
    </xf>
    <xf numFmtId="0" fontId="56" fillId="0" borderId="42" xfId="0" applyFont="1" applyBorder="1" applyAlignment="1" applyProtection="1">
      <alignment horizontal="center"/>
      <protection locked="0"/>
    </xf>
    <xf numFmtId="0" fontId="56" fillId="0" borderId="16" xfId="0" applyFont="1" applyBorder="1" applyAlignment="1" applyProtection="1">
      <alignment horizontal="center"/>
      <protection locked="0"/>
    </xf>
    <xf numFmtId="0" fontId="56" fillId="0" borderId="32" xfId="0" applyFont="1" applyBorder="1" applyAlignment="1">
      <alignment horizontal="center" vertical="center"/>
    </xf>
    <xf numFmtId="0" fontId="56" fillId="0" borderId="0" xfId="0" applyFont="1" applyAlignment="1">
      <alignment/>
    </xf>
    <xf numFmtId="0" fontId="5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33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38" xfId="0" applyBorder="1" applyAlignment="1" applyProtection="1">
      <alignment/>
      <protection locked="0"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0" fillId="0" borderId="35" xfId="0" applyBorder="1" applyAlignment="1" applyProtection="1">
      <alignment/>
      <protection locked="0"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0" fontId="0" fillId="0" borderId="62" xfId="0" applyBorder="1" applyAlignment="1" applyProtection="1">
      <alignment/>
      <protection locked="0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Note" xfId="22"/>
    <cellStyle name="Warning Text" xfId="23"/>
    <cellStyle name="Title" xfId="24"/>
    <cellStyle name="CExplanatory Text" xfId="25"/>
    <cellStyle name="Heading 1" xfId="26"/>
    <cellStyle name="Heading 2" xfId="27"/>
    <cellStyle name="Heading 3" xfId="28"/>
    <cellStyle name="Heading 4" xfId="29"/>
    <cellStyle name="Input" xfId="30"/>
    <cellStyle name="Output" xfId="31"/>
    <cellStyle name="Calculation" xfId="32"/>
    <cellStyle name="Check Cell" xfId="33"/>
    <cellStyle name="Linked Cell" xfId="34"/>
    <cellStyle name="Total" xfId="35"/>
    <cellStyle name="Good" xfId="36"/>
    <cellStyle name="Bad" xfId="37"/>
    <cellStyle name="Neutral" xfId="38"/>
    <cellStyle name="Accent1" xfId="39"/>
    <cellStyle name="20% - Accent1" xfId="40"/>
    <cellStyle name="40% - Accent1" xfId="41"/>
    <cellStyle name="60% - Accent1" xfId="42"/>
    <cellStyle name="Accent2" xfId="43"/>
    <cellStyle name="20% - Accent2" xfId="44"/>
    <cellStyle name="40% - Accent2" xfId="45"/>
    <cellStyle name="60% - Accent2" xfId="46"/>
    <cellStyle name="Accent3" xfId="47"/>
    <cellStyle name="20% - Accent3" xfId="48"/>
    <cellStyle name="40% - Accent3" xfId="49"/>
    <cellStyle name="60% - Accent3" xfId="50"/>
    <cellStyle name="Accent4" xfId="51"/>
    <cellStyle name="20% - Accent4" xfId="52"/>
    <cellStyle name="40% - Accent4" xfId="53"/>
    <cellStyle name="60% - Accent4" xfId="54"/>
    <cellStyle name="Accent5" xfId="55"/>
    <cellStyle name="20% - Accent5" xfId="56"/>
    <cellStyle name="40% - Accent5" xfId="57"/>
    <cellStyle name="60% - Accent5" xfId="58"/>
    <cellStyle name="Accent6" xfId="59"/>
    <cellStyle name="20% - Accent6" xfId="60"/>
    <cellStyle name="40% - Accent6" xfId="61"/>
    <cellStyle name="60% - Accent6" xfId="62"/>
    <cellStyle name="Normal 2" xfId="63"/>
    <cellStyle name="Normal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styles" Target="styles.xml" /><Relationship Id="rId40" Type="http://schemas.openxmlformats.org/officeDocument/2006/relationships/sharedStrings" Target="sharedStrings.xml" /><Relationship Id="rId4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1228725</xdr:colOff>
      <xdr:row>1</xdr:row>
      <xdr:rowOff>266700</xdr:rowOff>
    </xdr:from>
    <xdr:to>
      <xdr:col>3</xdr:col>
      <xdr:colOff>1628775</xdr:colOff>
      <xdr:row>1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5372100" y="504825"/>
          <a:ext cx="400050" cy="0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266700</xdr:colOff>
      <xdr:row>3</xdr:row>
      <xdr:rowOff>1171575</xdr:rowOff>
    </xdr:from>
    <xdr:to>
      <xdr:col>2</xdr:col>
      <xdr:colOff>266700</xdr:colOff>
      <xdr:row>3</xdr:row>
      <xdr:rowOff>1552575</xdr:rowOff>
    </xdr:to>
    <xdr:sp>
      <xdr:nvSpPr>
        <xdr:cNvPr id="2" name="AutoShape 2"/>
        <xdr:cNvSpPr>
          <a:spLocks/>
        </xdr:cNvSpPr>
      </xdr:nvSpPr>
      <xdr:spPr>
        <a:xfrm>
          <a:off x="3829050" y="2171700"/>
          <a:ext cx="0" cy="381000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3</xdr:row>
      <xdr:rowOff>1171575</xdr:rowOff>
    </xdr:from>
    <xdr:to>
      <xdr:col>2</xdr:col>
      <xdr:colOff>266700</xdr:colOff>
      <xdr:row>3</xdr:row>
      <xdr:rowOff>1552575</xdr:rowOff>
    </xdr:to>
    <xdr:sp>
      <xdr:nvSpPr>
        <xdr:cNvPr id="1" name="AutoShape 1"/>
        <xdr:cNvSpPr>
          <a:spLocks/>
        </xdr:cNvSpPr>
      </xdr:nvSpPr>
      <xdr:spPr>
        <a:xfrm>
          <a:off x="3829050" y="1943100"/>
          <a:ext cx="0" cy="381000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3</xdr:row>
      <xdr:rowOff>1171575</xdr:rowOff>
    </xdr:from>
    <xdr:to>
      <xdr:col>2</xdr:col>
      <xdr:colOff>266700</xdr:colOff>
      <xdr:row>3</xdr:row>
      <xdr:rowOff>1552575</xdr:rowOff>
    </xdr:to>
    <xdr:sp>
      <xdr:nvSpPr>
        <xdr:cNvPr id="1" name="AutoShape 1"/>
        <xdr:cNvSpPr>
          <a:spLocks/>
        </xdr:cNvSpPr>
      </xdr:nvSpPr>
      <xdr:spPr>
        <a:xfrm>
          <a:off x="3829050" y="1943100"/>
          <a:ext cx="0" cy="381000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3</xdr:row>
      <xdr:rowOff>1171575</xdr:rowOff>
    </xdr:from>
    <xdr:to>
      <xdr:col>2</xdr:col>
      <xdr:colOff>266700</xdr:colOff>
      <xdr:row>3</xdr:row>
      <xdr:rowOff>1552575</xdr:rowOff>
    </xdr:to>
    <xdr:sp>
      <xdr:nvSpPr>
        <xdr:cNvPr id="1" name="AutoShape 1"/>
        <xdr:cNvSpPr>
          <a:spLocks/>
        </xdr:cNvSpPr>
      </xdr:nvSpPr>
      <xdr:spPr>
        <a:xfrm>
          <a:off x="3829050" y="1943100"/>
          <a:ext cx="0" cy="381000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3</xdr:row>
      <xdr:rowOff>1171575</xdr:rowOff>
    </xdr:from>
    <xdr:to>
      <xdr:col>2</xdr:col>
      <xdr:colOff>266700</xdr:colOff>
      <xdr:row>3</xdr:row>
      <xdr:rowOff>1552575</xdr:rowOff>
    </xdr:to>
    <xdr:sp>
      <xdr:nvSpPr>
        <xdr:cNvPr id="1" name="AutoShape 1"/>
        <xdr:cNvSpPr>
          <a:spLocks/>
        </xdr:cNvSpPr>
      </xdr:nvSpPr>
      <xdr:spPr>
        <a:xfrm>
          <a:off x="3829050" y="1943100"/>
          <a:ext cx="0" cy="381000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3</xdr:row>
      <xdr:rowOff>1171575</xdr:rowOff>
    </xdr:from>
    <xdr:to>
      <xdr:col>2</xdr:col>
      <xdr:colOff>266700</xdr:colOff>
      <xdr:row>3</xdr:row>
      <xdr:rowOff>1552575</xdr:rowOff>
    </xdr:to>
    <xdr:sp>
      <xdr:nvSpPr>
        <xdr:cNvPr id="1" name="AutoShape 1"/>
        <xdr:cNvSpPr>
          <a:spLocks/>
        </xdr:cNvSpPr>
      </xdr:nvSpPr>
      <xdr:spPr>
        <a:xfrm>
          <a:off x="3829050" y="1943100"/>
          <a:ext cx="0" cy="381000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3</xdr:row>
      <xdr:rowOff>1171575</xdr:rowOff>
    </xdr:from>
    <xdr:to>
      <xdr:col>2</xdr:col>
      <xdr:colOff>266700</xdr:colOff>
      <xdr:row>3</xdr:row>
      <xdr:rowOff>1552575</xdr:rowOff>
    </xdr:to>
    <xdr:sp>
      <xdr:nvSpPr>
        <xdr:cNvPr id="1" name="AutoShape 1"/>
        <xdr:cNvSpPr>
          <a:spLocks/>
        </xdr:cNvSpPr>
      </xdr:nvSpPr>
      <xdr:spPr>
        <a:xfrm>
          <a:off x="3829050" y="1943100"/>
          <a:ext cx="0" cy="381000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3</xdr:row>
      <xdr:rowOff>1171575</xdr:rowOff>
    </xdr:from>
    <xdr:to>
      <xdr:col>2</xdr:col>
      <xdr:colOff>266700</xdr:colOff>
      <xdr:row>3</xdr:row>
      <xdr:rowOff>1552575</xdr:rowOff>
    </xdr:to>
    <xdr:sp>
      <xdr:nvSpPr>
        <xdr:cNvPr id="1" name="AutoShape 1"/>
        <xdr:cNvSpPr>
          <a:spLocks/>
        </xdr:cNvSpPr>
      </xdr:nvSpPr>
      <xdr:spPr>
        <a:xfrm>
          <a:off x="3829050" y="1943100"/>
          <a:ext cx="0" cy="381000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3</xdr:row>
      <xdr:rowOff>1171575</xdr:rowOff>
    </xdr:from>
    <xdr:to>
      <xdr:col>2</xdr:col>
      <xdr:colOff>266700</xdr:colOff>
      <xdr:row>3</xdr:row>
      <xdr:rowOff>1552575</xdr:rowOff>
    </xdr:to>
    <xdr:sp>
      <xdr:nvSpPr>
        <xdr:cNvPr id="1" name="AutoShape 1"/>
        <xdr:cNvSpPr>
          <a:spLocks/>
        </xdr:cNvSpPr>
      </xdr:nvSpPr>
      <xdr:spPr>
        <a:xfrm>
          <a:off x="3829050" y="1943100"/>
          <a:ext cx="0" cy="381000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3</xdr:row>
      <xdr:rowOff>1171575</xdr:rowOff>
    </xdr:from>
    <xdr:to>
      <xdr:col>2</xdr:col>
      <xdr:colOff>266700</xdr:colOff>
      <xdr:row>3</xdr:row>
      <xdr:rowOff>1552575</xdr:rowOff>
    </xdr:to>
    <xdr:sp>
      <xdr:nvSpPr>
        <xdr:cNvPr id="1" name="AutoShape 1"/>
        <xdr:cNvSpPr>
          <a:spLocks/>
        </xdr:cNvSpPr>
      </xdr:nvSpPr>
      <xdr:spPr>
        <a:xfrm>
          <a:off x="3829050" y="1943100"/>
          <a:ext cx="0" cy="381000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3</xdr:row>
      <xdr:rowOff>1171575</xdr:rowOff>
    </xdr:from>
    <xdr:to>
      <xdr:col>2</xdr:col>
      <xdr:colOff>266700</xdr:colOff>
      <xdr:row>3</xdr:row>
      <xdr:rowOff>1552575</xdr:rowOff>
    </xdr:to>
    <xdr:sp>
      <xdr:nvSpPr>
        <xdr:cNvPr id="1" name="AutoShape 1"/>
        <xdr:cNvSpPr>
          <a:spLocks/>
        </xdr:cNvSpPr>
      </xdr:nvSpPr>
      <xdr:spPr>
        <a:xfrm>
          <a:off x="3829050" y="1943100"/>
          <a:ext cx="0" cy="381000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1228725</xdr:colOff>
      <xdr:row>1</xdr:row>
      <xdr:rowOff>266700</xdr:rowOff>
    </xdr:from>
    <xdr:to>
      <xdr:col>3</xdr:col>
      <xdr:colOff>1628775</xdr:colOff>
      <xdr:row>1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5372100" y="504825"/>
          <a:ext cx="400050" cy="0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266700</xdr:colOff>
      <xdr:row>3</xdr:row>
      <xdr:rowOff>1171575</xdr:rowOff>
    </xdr:from>
    <xdr:to>
      <xdr:col>2</xdr:col>
      <xdr:colOff>266700</xdr:colOff>
      <xdr:row>3</xdr:row>
      <xdr:rowOff>1552575</xdr:rowOff>
    </xdr:to>
    <xdr:sp>
      <xdr:nvSpPr>
        <xdr:cNvPr id="2" name="AutoShape 2"/>
        <xdr:cNvSpPr>
          <a:spLocks/>
        </xdr:cNvSpPr>
      </xdr:nvSpPr>
      <xdr:spPr>
        <a:xfrm>
          <a:off x="3829050" y="2171700"/>
          <a:ext cx="0" cy="381000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3</xdr:row>
      <xdr:rowOff>1171575</xdr:rowOff>
    </xdr:from>
    <xdr:to>
      <xdr:col>2</xdr:col>
      <xdr:colOff>266700</xdr:colOff>
      <xdr:row>3</xdr:row>
      <xdr:rowOff>1552575</xdr:rowOff>
    </xdr:to>
    <xdr:sp>
      <xdr:nvSpPr>
        <xdr:cNvPr id="1" name="AutoShape 1"/>
        <xdr:cNvSpPr>
          <a:spLocks/>
        </xdr:cNvSpPr>
      </xdr:nvSpPr>
      <xdr:spPr>
        <a:xfrm>
          <a:off x="3829050" y="1943100"/>
          <a:ext cx="0" cy="381000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3</xdr:row>
      <xdr:rowOff>1171575</xdr:rowOff>
    </xdr:from>
    <xdr:to>
      <xdr:col>2</xdr:col>
      <xdr:colOff>266700</xdr:colOff>
      <xdr:row>3</xdr:row>
      <xdr:rowOff>1552575</xdr:rowOff>
    </xdr:to>
    <xdr:sp>
      <xdr:nvSpPr>
        <xdr:cNvPr id="1" name="AutoShape 1"/>
        <xdr:cNvSpPr>
          <a:spLocks/>
        </xdr:cNvSpPr>
      </xdr:nvSpPr>
      <xdr:spPr>
        <a:xfrm>
          <a:off x="3829050" y="1943100"/>
          <a:ext cx="0" cy="381000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3</xdr:row>
      <xdr:rowOff>1171575</xdr:rowOff>
    </xdr:from>
    <xdr:to>
      <xdr:col>2</xdr:col>
      <xdr:colOff>266700</xdr:colOff>
      <xdr:row>3</xdr:row>
      <xdr:rowOff>1552575</xdr:rowOff>
    </xdr:to>
    <xdr:sp>
      <xdr:nvSpPr>
        <xdr:cNvPr id="1" name="AutoShape 1"/>
        <xdr:cNvSpPr>
          <a:spLocks/>
        </xdr:cNvSpPr>
      </xdr:nvSpPr>
      <xdr:spPr>
        <a:xfrm>
          <a:off x="3829050" y="1943100"/>
          <a:ext cx="0" cy="381000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3</xdr:row>
      <xdr:rowOff>1171575</xdr:rowOff>
    </xdr:from>
    <xdr:to>
      <xdr:col>2</xdr:col>
      <xdr:colOff>266700</xdr:colOff>
      <xdr:row>3</xdr:row>
      <xdr:rowOff>1552575</xdr:rowOff>
    </xdr:to>
    <xdr:sp>
      <xdr:nvSpPr>
        <xdr:cNvPr id="1" name="AutoShape 1"/>
        <xdr:cNvSpPr>
          <a:spLocks/>
        </xdr:cNvSpPr>
      </xdr:nvSpPr>
      <xdr:spPr>
        <a:xfrm>
          <a:off x="3829050" y="1943100"/>
          <a:ext cx="0" cy="381000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3</xdr:row>
      <xdr:rowOff>1171575</xdr:rowOff>
    </xdr:from>
    <xdr:to>
      <xdr:col>2</xdr:col>
      <xdr:colOff>266700</xdr:colOff>
      <xdr:row>3</xdr:row>
      <xdr:rowOff>1552575</xdr:rowOff>
    </xdr:to>
    <xdr:sp>
      <xdr:nvSpPr>
        <xdr:cNvPr id="1" name="AutoShape 1"/>
        <xdr:cNvSpPr>
          <a:spLocks/>
        </xdr:cNvSpPr>
      </xdr:nvSpPr>
      <xdr:spPr>
        <a:xfrm>
          <a:off x="3829050" y="1943100"/>
          <a:ext cx="0" cy="381000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3</xdr:row>
      <xdr:rowOff>1171575</xdr:rowOff>
    </xdr:from>
    <xdr:to>
      <xdr:col>2</xdr:col>
      <xdr:colOff>266700</xdr:colOff>
      <xdr:row>3</xdr:row>
      <xdr:rowOff>1552575</xdr:rowOff>
    </xdr:to>
    <xdr:sp>
      <xdr:nvSpPr>
        <xdr:cNvPr id="1" name="AutoShape 1"/>
        <xdr:cNvSpPr>
          <a:spLocks/>
        </xdr:cNvSpPr>
      </xdr:nvSpPr>
      <xdr:spPr>
        <a:xfrm>
          <a:off x="3829050" y="1943100"/>
          <a:ext cx="0" cy="381000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3</xdr:row>
      <xdr:rowOff>1171575</xdr:rowOff>
    </xdr:from>
    <xdr:to>
      <xdr:col>2</xdr:col>
      <xdr:colOff>266700</xdr:colOff>
      <xdr:row>3</xdr:row>
      <xdr:rowOff>1552575</xdr:rowOff>
    </xdr:to>
    <xdr:sp>
      <xdr:nvSpPr>
        <xdr:cNvPr id="1" name="AutoShape 1"/>
        <xdr:cNvSpPr>
          <a:spLocks/>
        </xdr:cNvSpPr>
      </xdr:nvSpPr>
      <xdr:spPr>
        <a:xfrm>
          <a:off x="3829050" y="1943100"/>
          <a:ext cx="0" cy="381000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3</xdr:row>
      <xdr:rowOff>1171575</xdr:rowOff>
    </xdr:from>
    <xdr:to>
      <xdr:col>2</xdr:col>
      <xdr:colOff>266700</xdr:colOff>
      <xdr:row>3</xdr:row>
      <xdr:rowOff>1552575</xdr:rowOff>
    </xdr:to>
    <xdr:sp>
      <xdr:nvSpPr>
        <xdr:cNvPr id="1" name="AutoShape 1"/>
        <xdr:cNvSpPr>
          <a:spLocks/>
        </xdr:cNvSpPr>
      </xdr:nvSpPr>
      <xdr:spPr>
        <a:xfrm>
          <a:off x="3829050" y="1943100"/>
          <a:ext cx="0" cy="381000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3</xdr:row>
      <xdr:rowOff>1171575</xdr:rowOff>
    </xdr:from>
    <xdr:to>
      <xdr:col>2</xdr:col>
      <xdr:colOff>266700</xdr:colOff>
      <xdr:row>3</xdr:row>
      <xdr:rowOff>1552575</xdr:rowOff>
    </xdr:to>
    <xdr:sp>
      <xdr:nvSpPr>
        <xdr:cNvPr id="1" name="AutoShape 1"/>
        <xdr:cNvSpPr>
          <a:spLocks/>
        </xdr:cNvSpPr>
      </xdr:nvSpPr>
      <xdr:spPr>
        <a:xfrm>
          <a:off x="3829050" y="1943100"/>
          <a:ext cx="0" cy="381000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3</xdr:row>
      <xdr:rowOff>1171575</xdr:rowOff>
    </xdr:from>
    <xdr:to>
      <xdr:col>2</xdr:col>
      <xdr:colOff>266700</xdr:colOff>
      <xdr:row>3</xdr:row>
      <xdr:rowOff>1552575</xdr:rowOff>
    </xdr:to>
    <xdr:sp>
      <xdr:nvSpPr>
        <xdr:cNvPr id="1" name="AutoShape 1"/>
        <xdr:cNvSpPr>
          <a:spLocks/>
        </xdr:cNvSpPr>
      </xdr:nvSpPr>
      <xdr:spPr>
        <a:xfrm>
          <a:off x="3829050" y="1943100"/>
          <a:ext cx="0" cy="381000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1228725</xdr:colOff>
      <xdr:row>1</xdr:row>
      <xdr:rowOff>266700</xdr:rowOff>
    </xdr:from>
    <xdr:to>
      <xdr:col>3</xdr:col>
      <xdr:colOff>1628775</xdr:colOff>
      <xdr:row>1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5372100" y="504825"/>
          <a:ext cx="400050" cy="0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266700</xdr:colOff>
      <xdr:row>3</xdr:row>
      <xdr:rowOff>1171575</xdr:rowOff>
    </xdr:from>
    <xdr:to>
      <xdr:col>2</xdr:col>
      <xdr:colOff>266700</xdr:colOff>
      <xdr:row>3</xdr:row>
      <xdr:rowOff>1552575</xdr:rowOff>
    </xdr:to>
    <xdr:sp>
      <xdr:nvSpPr>
        <xdr:cNvPr id="2" name="AutoShape 2"/>
        <xdr:cNvSpPr>
          <a:spLocks/>
        </xdr:cNvSpPr>
      </xdr:nvSpPr>
      <xdr:spPr>
        <a:xfrm>
          <a:off x="3829050" y="2171700"/>
          <a:ext cx="0" cy="381000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3</xdr:row>
      <xdr:rowOff>1171575</xdr:rowOff>
    </xdr:from>
    <xdr:to>
      <xdr:col>2</xdr:col>
      <xdr:colOff>266700</xdr:colOff>
      <xdr:row>3</xdr:row>
      <xdr:rowOff>1552575</xdr:rowOff>
    </xdr:to>
    <xdr:sp>
      <xdr:nvSpPr>
        <xdr:cNvPr id="1" name="AutoShape 1"/>
        <xdr:cNvSpPr>
          <a:spLocks/>
        </xdr:cNvSpPr>
      </xdr:nvSpPr>
      <xdr:spPr>
        <a:xfrm>
          <a:off x="3829050" y="1943100"/>
          <a:ext cx="0" cy="381000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3</xdr:row>
      <xdr:rowOff>1171575</xdr:rowOff>
    </xdr:from>
    <xdr:to>
      <xdr:col>2</xdr:col>
      <xdr:colOff>266700</xdr:colOff>
      <xdr:row>3</xdr:row>
      <xdr:rowOff>1552575</xdr:rowOff>
    </xdr:to>
    <xdr:sp>
      <xdr:nvSpPr>
        <xdr:cNvPr id="1" name="AutoShape 1"/>
        <xdr:cNvSpPr>
          <a:spLocks/>
        </xdr:cNvSpPr>
      </xdr:nvSpPr>
      <xdr:spPr>
        <a:xfrm>
          <a:off x="3829050" y="1943100"/>
          <a:ext cx="0" cy="381000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3</xdr:row>
      <xdr:rowOff>1171575</xdr:rowOff>
    </xdr:from>
    <xdr:to>
      <xdr:col>2</xdr:col>
      <xdr:colOff>266700</xdr:colOff>
      <xdr:row>3</xdr:row>
      <xdr:rowOff>1552575</xdr:rowOff>
    </xdr:to>
    <xdr:sp>
      <xdr:nvSpPr>
        <xdr:cNvPr id="1" name="AutoShape 1"/>
        <xdr:cNvSpPr>
          <a:spLocks/>
        </xdr:cNvSpPr>
      </xdr:nvSpPr>
      <xdr:spPr>
        <a:xfrm>
          <a:off x="3829050" y="1943100"/>
          <a:ext cx="0" cy="381000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3</xdr:row>
      <xdr:rowOff>1171575</xdr:rowOff>
    </xdr:from>
    <xdr:to>
      <xdr:col>2</xdr:col>
      <xdr:colOff>266700</xdr:colOff>
      <xdr:row>3</xdr:row>
      <xdr:rowOff>1552575</xdr:rowOff>
    </xdr:to>
    <xdr:sp>
      <xdr:nvSpPr>
        <xdr:cNvPr id="1" name="AutoShape 1"/>
        <xdr:cNvSpPr>
          <a:spLocks/>
        </xdr:cNvSpPr>
      </xdr:nvSpPr>
      <xdr:spPr>
        <a:xfrm>
          <a:off x="3829050" y="1943100"/>
          <a:ext cx="0" cy="381000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3</xdr:row>
      <xdr:rowOff>1171575</xdr:rowOff>
    </xdr:from>
    <xdr:to>
      <xdr:col>2</xdr:col>
      <xdr:colOff>266700</xdr:colOff>
      <xdr:row>3</xdr:row>
      <xdr:rowOff>1552575</xdr:rowOff>
    </xdr:to>
    <xdr:sp>
      <xdr:nvSpPr>
        <xdr:cNvPr id="1" name="AutoShape 1"/>
        <xdr:cNvSpPr>
          <a:spLocks/>
        </xdr:cNvSpPr>
      </xdr:nvSpPr>
      <xdr:spPr>
        <a:xfrm>
          <a:off x="3829050" y="1943100"/>
          <a:ext cx="0" cy="381000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3</xdr:row>
      <xdr:rowOff>1171575</xdr:rowOff>
    </xdr:from>
    <xdr:to>
      <xdr:col>2</xdr:col>
      <xdr:colOff>266700</xdr:colOff>
      <xdr:row>3</xdr:row>
      <xdr:rowOff>1552575</xdr:rowOff>
    </xdr:to>
    <xdr:sp>
      <xdr:nvSpPr>
        <xdr:cNvPr id="1" name="AutoShape 1"/>
        <xdr:cNvSpPr>
          <a:spLocks/>
        </xdr:cNvSpPr>
      </xdr:nvSpPr>
      <xdr:spPr>
        <a:xfrm>
          <a:off x="3829050" y="1943100"/>
          <a:ext cx="0" cy="381000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1228725</xdr:colOff>
      <xdr:row>1</xdr:row>
      <xdr:rowOff>266700</xdr:rowOff>
    </xdr:from>
    <xdr:to>
      <xdr:col>3</xdr:col>
      <xdr:colOff>1628775</xdr:colOff>
      <xdr:row>1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5372100" y="504825"/>
          <a:ext cx="400050" cy="0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266700</xdr:colOff>
      <xdr:row>3</xdr:row>
      <xdr:rowOff>1171575</xdr:rowOff>
    </xdr:from>
    <xdr:to>
      <xdr:col>2</xdr:col>
      <xdr:colOff>266700</xdr:colOff>
      <xdr:row>3</xdr:row>
      <xdr:rowOff>1552575</xdr:rowOff>
    </xdr:to>
    <xdr:sp>
      <xdr:nvSpPr>
        <xdr:cNvPr id="2" name="AutoShape 2"/>
        <xdr:cNvSpPr>
          <a:spLocks/>
        </xdr:cNvSpPr>
      </xdr:nvSpPr>
      <xdr:spPr>
        <a:xfrm>
          <a:off x="3829050" y="2171700"/>
          <a:ext cx="0" cy="381000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3</xdr:row>
      <xdr:rowOff>1171575</xdr:rowOff>
    </xdr:from>
    <xdr:to>
      <xdr:col>2</xdr:col>
      <xdr:colOff>266700</xdr:colOff>
      <xdr:row>3</xdr:row>
      <xdr:rowOff>1552575</xdr:rowOff>
    </xdr:to>
    <xdr:sp>
      <xdr:nvSpPr>
        <xdr:cNvPr id="1" name="AutoShape 1"/>
        <xdr:cNvSpPr>
          <a:spLocks/>
        </xdr:cNvSpPr>
      </xdr:nvSpPr>
      <xdr:spPr>
        <a:xfrm>
          <a:off x="3829050" y="1943100"/>
          <a:ext cx="0" cy="381000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3</xdr:row>
      <xdr:rowOff>1171575</xdr:rowOff>
    </xdr:from>
    <xdr:to>
      <xdr:col>2</xdr:col>
      <xdr:colOff>266700</xdr:colOff>
      <xdr:row>3</xdr:row>
      <xdr:rowOff>1552575</xdr:rowOff>
    </xdr:to>
    <xdr:sp>
      <xdr:nvSpPr>
        <xdr:cNvPr id="1" name="AutoShape 1"/>
        <xdr:cNvSpPr>
          <a:spLocks/>
        </xdr:cNvSpPr>
      </xdr:nvSpPr>
      <xdr:spPr>
        <a:xfrm>
          <a:off x="3829050" y="1943100"/>
          <a:ext cx="0" cy="381000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3</xdr:row>
      <xdr:rowOff>1171575</xdr:rowOff>
    </xdr:from>
    <xdr:to>
      <xdr:col>2</xdr:col>
      <xdr:colOff>266700</xdr:colOff>
      <xdr:row>3</xdr:row>
      <xdr:rowOff>1552575</xdr:rowOff>
    </xdr:to>
    <xdr:sp>
      <xdr:nvSpPr>
        <xdr:cNvPr id="1" name="AutoShape 1"/>
        <xdr:cNvSpPr>
          <a:spLocks/>
        </xdr:cNvSpPr>
      </xdr:nvSpPr>
      <xdr:spPr>
        <a:xfrm>
          <a:off x="3829050" y="1943100"/>
          <a:ext cx="0" cy="381000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3</xdr:row>
      <xdr:rowOff>1171575</xdr:rowOff>
    </xdr:from>
    <xdr:to>
      <xdr:col>2</xdr:col>
      <xdr:colOff>266700</xdr:colOff>
      <xdr:row>3</xdr:row>
      <xdr:rowOff>1552575</xdr:rowOff>
    </xdr:to>
    <xdr:sp>
      <xdr:nvSpPr>
        <xdr:cNvPr id="1" name="AutoShape 1"/>
        <xdr:cNvSpPr>
          <a:spLocks/>
        </xdr:cNvSpPr>
      </xdr:nvSpPr>
      <xdr:spPr>
        <a:xfrm>
          <a:off x="3829050" y="1943100"/>
          <a:ext cx="0" cy="381000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3</xdr:row>
      <xdr:rowOff>1171575</xdr:rowOff>
    </xdr:from>
    <xdr:to>
      <xdr:col>2</xdr:col>
      <xdr:colOff>266700</xdr:colOff>
      <xdr:row>3</xdr:row>
      <xdr:rowOff>1552575</xdr:rowOff>
    </xdr:to>
    <xdr:sp>
      <xdr:nvSpPr>
        <xdr:cNvPr id="1" name="AutoShape 1"/>
        <xdr:cNvSpPr>
          <a:spLocks/>
        </xdr:cNvSpPr>
      </xdr:nvSpPr>
      <xdr:spPr>
        <a:xfrm>
          <a:off x="3829050" y="1943100"/>
          <a:ext cx="0" cy="381000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B2:N10"/>
  <sheetViews>
    <sheetView showGridLines="0" showRowColHeaders="0" zoomScaleSheetLayoutView="100" workbookViewId="0" topLeftCell="A1">
      <selection activeCell="M9" sqref="M9"/>
    </sheetView>
  </sheetViews>
  <sheetFormatPr defaultColWidth="0" defaultRowHeight="15" zeroHeight="1"/>
  <cols>
    <col min="1" max="14" width="8.7109375" style="0" customWidth="1"/>
    <col min="15" max="16384" width="8.7109375" style="0" hidden="1" customWidth="1"/>
  </cols>
  <sheetData>
    <row r="1" ht="14.25"/>
    <row r="2" spans="2:7" ht="15">
      <c r="B2" s="235" t="s">
        <v>0</v>
      </c>
      <c r="C2" s="235"/>
      <c r="D2" s="235"/>
      <c r="E2" s="235"/>
      <c r="F2" s="235"/>
      <c r="G2" s="235"/>
    </row>
    <row r="3" spans="2:14" ht="15">
      <c r="B3" s="236" t="s">
        <v>1</v>
      </c>
      <c r="C3" s="237"/>
      <c r="D3" s="237"/>
      <c r="E3" s="237"/>
      <c r="F3" s="237"/>
      <c r="G3" s="238"/>
      <c r="I3" s="242" t="s">
        <v>2</v>
      </c>
      <c r="J3" s="242"/>
      <c r="K3" s="242"/>
      <c r="L3" s="242"/>
      <c r="M3" s="242"/>
      <c r="N3" s="242"/>
    </row>
    <row r="4" spans="2:9" ht="15">
      <c r="B4" s="239" t="s">
        <v>3</v>
      </c>
      <c r="C4" s="239"/>
      <c r="D4" s="239"/>
      <c r="E4" s="240"/>
      <c r="F4" s="241" t="s">
        <v>4</v>
      </c>
      <c r="G4" s="240"/>
      <c r="I4" t="s">
        <v>5</v>
      </c>
    </row>
    <row r="5" spans="2:7" ht="15">
      <c r="B5" s="236" t="s">
        <v>6</v>
      </c>
      <c r="C5" s="237"/>
      <c r="D5" s="238"/>
      <c r="E5" s="236" t="s">
        <v>7</v>
      </c>
      <c r="F5" s="237"/>
      <c r="G5" s="238"/>
    </row>
    <row r="6" spans="3:13" ht="15">
      <c r="C6" s="240" t="s">
        <v>8</v>
      </c>
      <c r="I6" s="243" t="s">
        <v>9</v>
      </c>
      <c r="J6" s="243"/>
      <c r="K6" s="243"/>
      <c r="L6" s="243"/>
      <c r="M6" t="s">
        <v>10</v>
      </c>
    </row>
    <row r="7" spans="3:13" ht="15">
      <c r="C7" s="236" t="s">
        <v>11</v>
      </c>
      <c r="D7" s="238"/>
      <c r="I7" s="244" t="s">
        <v>12</v>
      </c>
      <c r="J7" s="245"/>
      <c r="K7" s="245"/>
      <c r="L7" s="246"/>
      <c r="M7" s="247"/>
    </row>
    <row r="8" spans="9:13" ht="14.25">
      <c r="I8" s="248" t="s">
        <v>13</v>
      </c>
      <c r="J8" s="249"/>
      <c r="K8" s="249"/>
      <c r="L8" s="250"/>
      <c r="M8" s="251">
        <v>2</v>
      </c>
    </row>
    <row r="9" spans="2:13" ht="14.25">
      <c r="B9" s="137"/>
      <c r="C9" s="137"/>
      <c r="D9" s="137"/>
      <c r="E9" s="137"/>
      <c r="F9" s="137"/>
      <c r="G9" s="137"/>
      <c r="I9" s="248" t="s">
        <v>14</v>
      </c>
      <c r="J9" s="249"/>
      <c r="K9" s="249"/>
      <c r="L9" s="250"/>
      <c r="M9" s="251"/>
    </row>
    <row r="10" spans="2:13" ht="15">
      <c r="B10" s="135"/>
      <c r="C10" s="135"/>
      <c r="D10" s="135"/>
      <c r="E10" s="135"/>
      <c r="F10" s="135"/>
      <c r="G10" s="135"/>
      <c r="I10" s="252" t="s">
        <v>15</v>
      </c>
      <c r="J10" s="253"/>
      <c r="K10" s="253"/>
      <c r="L10" s="254"/>
      <c r="M10" s="255"/>
    </row>
    <row r="11" ht="14.25"/>
    <row r="12" ht="14.25"/>
    <row r="13" ht="14.25"/>
    <row r="14" ht="14.25" hidden="1"/>
  </sheetData>
  <sheetProtection sheet="1" objects="1" scenarios="1"/>
  <mergeCells count="8">
    <mergeCell ref="B2:G2"/>
    <mergeCell ref="B3:G3"/>
    <mergeCell ref="B4:D4"/>
    <mergeCell ref="B5:D5"/>
    <mergeCell ref="E5:G5"/>
    <mergeCell ref="C7:D7"/>
    <mergeCell ref="B9:G9"/>
    <mergeCell ref="B10:G10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2"/>
  <dimension ref="A1:AN104"/>
  <sheetViews>
    <sheetView showGridLines="0" zoomScale="67" zoomScaleNormal="67" zoomScaleSheetLayoutView="100" workbookViewId="0" topLeftCell="A1">
      <selection activeCell="E5" sqref="E5:L8"/>
    </sheetView>
  </sheetViews>
  <sheetFormatPr defaultColWidth="8.7109375" defaultRowHeight="15"/>
  <cols>
    <col min="1" max="1" width="32.7109375" style="2" customWidth="1"/>
    <col min="2" max="2" width="20.7109375" style="2" customWidth="1"/>
    <col min="3" max="3" width="8.7109375" style="2" customWidth="1"/>
    <col min="4" max="4" width="26.7109375" style="2" customWidth="1"/>
    <col min="5" max="12" width="8.7109375" style="2" customWidth="1"/>
    <col min="13" max="14" width="12.7109375" style="3" customWidth="1"/>
    <col min="15" max="15" width="9.421875" style="10" customWidth="1"/>
    <col min="16" max="16384" width="8.7109375" style="2" customWidth="1"/>
  </cols>
  <sheetData>
    <row r="1" spans="1:2" ht="18.75">
      <c r="A1" s="4"/>
      <c r="B1" s="4"/>
    </row>
    <row r="2" spans="1:12" ht="23.25" customHeight="1">
      <c r="A2" s="4"/>
      <c r="B2" s="4"/>
      <c r="C2" s="5" t="s">
        <v>91</v>
      </c>
      <c r="D2" s="6"/>
      <c r="E2" s="70">
        <f>C5</f>
        <v>0</v>
      </c>
      <c r="F2" s="71"/>
      <c r="G2" s="72">
        <f>C6</f>
        <v>0</v>
      </c>
      <c r="H2" s="71"/>
      <c r="I2" s="72">
        <f>C7</f>
        <v>0</v>
      </c>
      <c r="J2" s="71"/>
      <c r="K2" s="72">
        <f>C8</f>
        <v>0</v>
      </c>
      <c r="L2" s="71"/>
    </row>
    <row r="3" spans="1:12" ht="18.75">
      <c r="A3" s="4"/>
      <c r="B3" s="4"/>
      <c r="C3" s="8"/>
      <c r="D3" s="9"/>
      <c r="E3" s="75"/>
      <c r="F3" s="76"/>
      <c r="G3" s="77"/>
      <c r="H3" s="76"/>
      <c r="I3" s="77"/>
      <c r="J3" s="76"/>
      <c r="K3" s="77"/>
      <c r="L3" s="76"/>
    </row>
    <row r="4" spans="2:15" s="1" customFormat="1" ht="129.75" customHeight="1">
      <c r="B4" s="10"/>
      <c r="C4" s="11" t="s">
        <v>84</v>
      </c>
      <c r="D4" s="78" t="s">
        <v>92</v>
      </c>
      <c r="E4" s="13">
        <f>_xlfn.IFERROR(VLOOKUP($E2,'PRIPREMA (STATUS)'!$A$5:$F$128,2)&amp;" "&amp;VLOOKUP($E2,'PRIPREMA (STATUS)'!$A$5:$F$128,3),"")</f>
      </c>
      <c r="F4" s="14"/>
      <c r="G4" s="13">
        <f>_xlfn.IFERROR(VLOOKUP(G2,'PRIPREMA (STATUS)'!$A$5:$F$128,2)&amp;" "&amp;VLOOKUP(G2,'PRIPREMA (STATUS)'!$A$5:$F$128,3),"")</f>
      </c>
      <c r="H4" s="14"/>
      <c r="I4" s="13">
        <f>_xlfn.IFERROR(VLOOKUP(I2,'PRIPREMA (STATUS)'!$A$5:$F$128,2)&amp;" "&amp;VLOOKUP(I2,'PRIPREMA (STATUS)'!$A$5:$F$128,3),"")</f>
      </c>
      <c r="J4" s="14"/>
      <c r="K4" s="13">
        <f>_xlfn.IFERROR(VLOOKUP(K2,'PRIPREMA (STATUS)'!$A$5:$F$128,2)&amp;" "&amp;VLOOKUP(K2,'PRIPREMA (STATUS)'!$A$5:$F$128,3),"")</f>
      </c>
      <c r="L4" s="14"/>
      <c r="M4" s="37" t="s">
        <v>86</v>
      </c>
      <c r="N4" s="38"/>
      <c r="O4" s="80" t="s">
        <v>42</v>
      </c>
    </row>
    <row r="5" spans="2:15" ht="45" customHeight="1">
      <c r="B5" s="15"/>
      <c r="C5" s="16"/>
      <c r="D5" s="17">
        <f>_xlfn.IFERROR(VLOOKUP(C5,'PRIPREMA (STATUS)'!$A$5:$F$128,2)&amp;" "&amp;VLOOKUP(C5,'PRIPREMA (STATUS)'!$A$5:$F$128,3),"")</f>
      </c>
      <c r="E5" s="45"/>
      <c r="F5" s="46"/>
      <c r="G5" s="25"/>
      <c r="H5" s="26"/>
      <c r="I5" s="25"/>
      <c r="J5" s="26"/>
      <c r="K5" s="25"/>
      <c r="L5" s="26"/>
      <c r="M5" s="39">
        <f>SUM(G5,I5,K5)</f>
        <v>0</v>
      </c>
      <c r="N5" s="39">
        <f>SUM(H5,J5,L5)</f>
        <v>0</v>
      </c>
      <c r="O5" s="81" t="e">
        <f>M5/E9</f>
        <v>#DIV/0!</v>
      </c>
    </row>
    <row r="6" spans="2:15" ht="45" customHeight="1">
      <c r="B6" s="15"/>
      <c r="C6" s="16"/>
      <c r="D6" s="22">
        <f>_xlfn.IFERROR(VLOOKUP(C6,'PRIPREMA (STATUS)'!$A$5:$F$128,2)&amp;" "&amp;VLOOKUP(C6,'PRIPREMA (STATUS)'!$A$5:$F$128,3),"")</f>
      </c>
      <c r="E6" s="23"/>
      <c r="F6" s="24"/>
      <c r="G6" s="51"/>
      <c r="H6" s="52"/>
      <c r="I6" s="25"/>
      <c r="J6" s="26"/>
      <c r="K6" s="25"/>
      <c r="L6" s="26"/>
      <c r="M6" s="39">
        <f>SUM(E6,I6,K6)</f>
        <v>0</v>
      </c>
      <c r="N6" s="39">
        <f>SUM(F6,J6,L6)</f>
        <v>0</v>
      </c>
      <c r="O6" s="81" t="e">
        <f>M6/G9</f>
        <v>#DIV/0!</v>
      </c>
    </row>
    <row r="7" spans="2:15" ht="45" customHeight="1">
      <c r="B7" s="15"/>
      <c r="C7" s="16"/>
      <c r="D7" s="22">
        <f>_xlfn.IFERROR(VLOOKUP(C7,'PRIPREMA (STATUS)'!$A$5:$F$128,2)&amp;" "&amp;VLOOKUP(C7,'PRIPREMA (STATUS)'!$A$5:$F$128,3),"")</f>
      </c>
      <c r="E7" s="23"/>
      <c r="F7" s="24"/>
      <c r="G7" s="23"/>
      <c r="H7" s="24"/>
      <c r="I7" s="51"/>
      <c r="J7" s="52"/>
      <c r="K7" s="31"/>
      <c r="L7" s="32"/>
      <c r="M7" s="39">
        <f>SUM(E7,G7,K7)</f>
        <v>0</v>
      </c>
      <c r="N7" s="39">
        <f>SUM(F7,H7,L7)</f>
        <v>0</v>
      </c>
      <c r="O7" s="81" t="e">
        <f>M7/I9</f>
        <v>#DIV/0!</v>
      </c>
    </row>
    <row r="8" spans="2:15" ht="45" customHeight="1">
      <c r="B8" s="15"/>
      <c r="C8" s="16"/>
      <c r="D8" s="22">
        <f>_xlfn.IFERROR(VLOOKUP(C8,'PRIPREMA (STATUS)'!$A$5:$F$128,2)&amp;" "&amp;VLOOKUP(C8,'PRIPREMA (STATUS)'!$A$5:$F$128,3),"")</f>
      </c>
      <c r="E8" s="25"/>
      <c r="F8" s="26"/>
      <c r="G8" s="25"/>
      <c r="H8" s="26"/>
      <c r="I8" s="25"/>
      <c r="J8" s="26"/>
      <c r="K8" s="57"/>
      <c r="L8" s="58"/>
      <c r="M8" s="39">
        <f>SUM(E8,G8,I8)</f>
        <v>0</v>
      </c>
      <c r="N8" s="39">
        <f>SUM(F8,H8,J8)</f>
        <v>0</v>
      </c>
      <c r="O8" s="81" t="e">
        <f>M8/K9</f>
        <v>#DIV/0!</v>
      </c>
    </row>
    <row r="9" spans="5:14" s="10" customFormat="1" ht="18">
      <c r="E9" s="10">
        <f>COUNTIF(E5:E8,"&lt;&gt;")</f>
        <v>0</v>
      </c>
      <c r="G9" s="10">
        <f>COUNTIF(G5:G8,"&lt;&gt;")</f>
        <v>0</v>
      </c>
      <c r="I9" s="10">
        <f>COUNTIF(I5:I8,"&lt;&gt;")</f>
        <v>0</v>
      </c>
      <c r="K9" s="10">
        <f>COUNTIF(K5:K8,"&lt;&gt;")</f>
        <v>0</v>
      </c>
      <c r="M9" s="79"/>
      <c r="N9" s="79"/>
    </row>
    <row r="99" spans="1:40" ht="18">
      <c r="A99" s="2" t="s">
        <v>51</v>
      </c>
      <c r="B99" s="2" t="s">
        <v>51</v>
      </c>
      <c r="C99" s="2" t="s">
        <v>51</v>
      </c>
      <c r="D99" s="2" t="s">
        <v>51</v>
      </c>
      <c r="E99" s="2" t="s">
        <v>51</v>
      </c>
      <c r="F99" s="2" t="s">
        <v>51</v>
      </c>
      <c r="G99" s="2" t="s">
        <v>51</v>
      </c>
      <c r="H99" s="2" t="s">
        <v>51</v>
      </c>
      <c r="I99" s="2" t="s">
        <v>51</v>
      </c>
      <c r="J99" s="2" t="s">
        <v>51</v>
      </c>
      <c r="K99" s="2" t="s">
        <v>51</v>
      </c>
      <c r="L99" s="2" t="s">
        <v>51</v>
      </c>
      <c r="M99" s="2" t="s">
        <v>51</v>
      </c>
      <c r="N99" s="2" t="s">
        <v>51</v>
      </c>
      <c r="O99" s="10" t="s">
        <v>51</v>
      </c>
      <c r="P99" s="2" t="s">
        <v>51</v>
      </c>
      <c r="Q99" s="2" t="s">
        <v>51</v>
      </c>
      <c r="R99" s="2" t="s">
        <v>51</v>
      </c>
      <c r="S99" s="2" t="s">
        <v>51</v>
      </c>
      <c r="T99" s="2" t="s">
        <v>51</v>
      </c>
      <c r="U99" s="2" t="s">
        <v>51</v>
      </c>
      <c r="V99" s="2" t="s">
        <v>51</v>
      </c>
      <c r="W99" s="2" t="s">
        <v>51</v>
      </c>
      <c r="X99" s="2" t="s">
        <v>51</v>
      </c>
      <c r="Y99" s="2" t="s">
        <v>51</v>
      </c>
      <c r="Z99" s="2" t="s">
        <v>51</v>
      </c>
      <c r="AA99" s="2" t="s">
        <v>51</v>
      </c>
      <c r="AB99" s="2" t="s">
        <v>51</v>
      </c>
      <c r="AC99" s="2" t="s">
        <v>51</v>
      </c>
      <c r="AD99" s="2" t="s">
        <v>51</v>
      </c>
      <c r="AE99" s="2" t="s">
        <v>51</v>
      </c>
      <c r="AF99" s="2" t="s">
        <v>51</v>
      </c>
      <c r="AG99" s="2" t="s">
        <v>51</v>
      </c>
      <c r="AH99" s="2" t="s">
        <v>51</v>
      </c>
      <c r="AI99" s="2" t="s">
        <v>51</v>
      </c>
      <c r="AJ99" s="2" t="s">
        <v>51</v>
      </c>
      <c r="AK99" s="2" t="s">
        <v>51</v>
      </c>
      <c r="AL99" s="2" t="s">
        <v>51</v>
      </c>
      <c r="AM99" s="2" t="s">
        <v>51</v>
      </c>
      <c r="AN99" s="2" t="s">
        <v>51</v>
      </c>
    </row>
    <row r="100" spans="2:5" ht="18">
      <c r="B100" s="41" t="s">
        <v>88</v>
      </c>
      <c r="C100" s="41" t="s">
        <v>89</v>
      </c>
      <c r="D100" s="41" t="s">
        <v>90</v>
      </c>
      <c r="E100" s="41" t="s">
        <v>42</v>
      </c>
    </row>
    <row r="101" spans="2:5" ht="18">
      <c r="B101" s="2">
        <f>C5</f>
        <v>0</v>
      </c>
      <c r="C101" s="2">
        <f>M5</f>
        <v>0</v>
      </c>
      <c r="D101" s="2">
        <f>N5</f>
        <v>0</v>
      </c>
      <c r="E101" s="2" t="e">
        <f>O5</f>
        <v>#DIV/0!</v>
      </c>
    </row>
    <row r="102" spans="2:5" ht="18">
      <c r="B102" s="2">
        <f aca="true" t="shared" si="0" ref="B102:B104">C6</f>
        <v>0</v>
      </c>
      <c r="C102" s="2">
        <f aca="true" t="shared" si="1" ref="C102:E104">M6</f>
        <v>0</v>
      </c>
      <c r="D102" s="2">
        <f t="shared" si="1"/>
        <v>0</v>
      </c>
      <c r="E102" s="2" t="e">
        <f t="shared" si="1"/>
        <v>#DIV/0!</v>
      </c>
    </row>
    <row r="103" spans="2:5" ht="18">
      <c r="B103" s="2">
        <f t="shared" si="0"/>
        <v>0</v>
      </c>
      <c r="C103" s="2">
        <f t="shared" si="1"/>
        <v>0</v>
      </c>
      <c r="D103" s="2">
        <f t="shared" si="1"/>
        <v>0</v>
      </c>
      <c r="E103" s="2" t="e">
        <f t="shared" si="1"/>
        <v>#DIV/0!</v>
      </c>
    </row>
    <row r="104" spans="2:5" ht="18">
      <c r="B104" s="2">
        <f t="shared" si="0"/>
        <v>0</v>
      </c>
      <c r="C104" s="2">
        <f t="shared" si="1"/>
        <v>0</v>
      </c>
      <c r="D104" s="2">
        <f t="shared" si="1"/>
        <v>0</v>
      </c>
      <c r="E104" s="2" t="e">
        <f t="shared" si="1"/>
        <v>#DIV/0!</v>
      </c>
    </row>
  </sheetData>
  <sheetProtection sheet="1" objects="1" scenarios="1"/>
  <mergeCells count="10">
    <mergeCell ref="E4:F4"/>
    <mergeCell ref="G4:H4"/>
    <mergeCell ref="I4:J4"/>
    <mergeCell ref="K4:L4"/>
    <mergeCell ref="M4:N4"/>
    <mergeCell ref="C2:D3"/>
    <mergeCell ref="E2:F3"/>
    <mergeCell ref="G2:H3"/>
    <mergeCell ref="I2:J3"/>
    <mergeCell ref="K2:L3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3"/>
  <dimension ref="A1:AN104"/>
  <sheetViews>
    <sheetView showGridLines="0" zoomScale="67" zoomScaleNormal="67" zoomScaleSheetLayoutView="100" workbookViewId="0" topLeftCell="A1">
      <selection activeCell="E5" sqref="E5:L8"/>
    </sheetView>
  </sheetViews>
  <sheetFormatPr defaultColWidth="8.7109375" defaultRowHeight="15"/>
  <cols>
    <col min="1" max="1" width="32.7109375" style="2" customWidth="1"/>
    <col min="2" max="2" width="20.7109375" style="2" customWidth="1"/>
    <col min="3" max="3" width="8.7109375" style="2" customWidth="1"/>
    <col min="4" max="4" width="26.7109375" style="2" customWidth="1"/>
    <col min="5" max="12" width="8.7109375" style="2" customWidth="1"/>
    <col min="13" max="14" width="12.7109375" style="3" customWidth="1"/>
    <col min="15" max="16384" width="8.7109375" style="2" customWidth="1"/>
  </cols>
  <sheetData>
    <row r="1" spans="1:2" ht="18.75">
      <c r="A1" s="4"/>
      <c r="B1" s="4"/>
    </row>
    <row r="2" spans="1:12" ht="23.25" customHeight="1">
      <c r="A2" s="4"/>
      <c r="B2" s="4"/>
      <c r="C2" s="5" t="s">
        <v>91</v>
      </c>
      <c r="D2" s="6"/>
      <c r="E2" s="70">
        <f>C5</f>
        <v>0</v>
      </c>
      <c r="F2" s="71"/>
      <c r="G2" s="72">
        <f>C6</f>
        <v>0</v>
      </c>
      <c r="H2" s="71"/>
      <c r="I2" s="72">
        <f>C7</f>
        <v>0</v>
      </c>
      <c r="J2" s="71"/>
      <c r="K2" s="72">
        <f>C8</f>
        <v>0</v>
      </c>
      <c r="L2" s="71"/>
    </row>
    <row r="3" spans="1:12" ht="18.75">
      <c r="A3" s="4"/>
      <c r="B3" s="4"/>
      <c r="C3" s="8"/>
      <c r="D3" s="9"/>
      <c r="E3" s="75"/>
      <c r="F3" s="76"/>
      <c r="G3" s="77"/>
      <c r="H3" s="76"/>
      <c r="I3" s="77"/>
      <c r="J3" s="76"/>
      <c r="K3" s="77"/>
      <c r="L3" s="76"/>
    </row>
    <row r="4" spans="2:15" s="1" customFormat="1" ht="129.75" customHeight="1">
      <c r="B4" s="10"/>
      <c r="C4" s="11" t="s">
        <v>84</v>
      </c>
      <c r="D4" s="78" t="s">
        <v>92</v>
      </c>
      <c r="E4" s="13">
        <f>_xlfn.IFERROR(VLOOKUP($E2,'PRIPREMA (STATUS)'!$A$5:$F$128,2)&amp;" "&amp;VLOOKUP($E2,'PRIPREMA (STATUS)'!$A$5:$F$128,3),"")</f>
      </c>
      <c r="F4" s="14"/>
      <c r="G4" s="13">
        <f>_xlfn.IFERROR(VLOOKUP(G2,'PRIPREMA (STATUS)'!$A$5:$F$128,2)&amp;" "&amp;VLOOKUP(G2,'PRIPREMA (STATUS)'!$A$5:$F$128,3),"")</f>
      </c>
      <c r="H4" s="14"/>
      <c r="I4" s="13">
        <f>_xlfn.IFERROR(VLOOKUP(I2,'PRIPREMA (STATUS)'!$A$5:$F$128,2)&amp;" "&amp;VLOOKUP(I2,'PRIPREMA (STATUS)'!$A$5:$F$128,3),"")</f>
      </c>
      <c r="J4" s="14"/>
      <c r="K4" s="13">
        <f>_xlfn.IFERROR(VLOOKUP(K2,'PRIPREMA (STATUS)'!$A$5:$F$128,2)&amp;" "&amp;VLOOKUP(K2,'PRIPREMA (STATUS)'!$A$5:$F$128,3),"")</f>
      </c>
      <c r="L4" s="14"/>
      <c r="M4" s="37" t="s">
        <v>86</v>
      </c>
      <c r="N4" s="38"/>
      <c r="O4" s="1" t="s">
        <v>42</v>
      </c>
    </row>
    <row r="5" spans="2:15" ht="45" customHeight="1">
      <c r="B5" s="15"/>
      <c r="C5" s="16"/>
      <c r="D5" s="17">
        <f>_xlfn.IFERROR(VLOOKUP(C5,'PRIPREMA (STATUS)'!$A$5:$F$128,2)&amp;" "&amp;VLOOKUP(C5,'PRIPREMA (STATUS)'!$A$5:$F$128,3),"")</f>
      </c>
      <c r="E5" s="45"/>
      <c r="F5" s="46"/>
      <c r="G5" s="25"/>
      <c r="H5" s="26"/>
      <c r="I5" s="25"/>
      <c r="J5" s="26"/>
      <c r="K5" s="25"/>
      <c r="L5" s="26"/>
      <c r="M5" s="39">
        <f>SUM(G5,I5,K5)</f>
        <v>0</v>
      </c>
      <c r="N5" s="39">
        <f>SUM(H5,J5,L5)</f>
        <v>0</v>
      </c>
      <c r="O5" s="40" t="e">
        <f>M5/E9</f>
        <v>#DIV/0!</v>
      </c>
    </row>
    <row r="6" spans="2:15" ht="45" customHeight="1">
      <c r="B6" s="15"/>
      <c r="C6" s="16"/>
      <c r="D6" s="22">
        <f>_xlfn.IFERROR(VLOOKUP(C6,'PRIPREMA (STATUS)'!$A$5:$F$128,2)&amp;" "&amp;VLOOKUP(C6,'PRIPREMA (STATUS)'!$A$5:$F$128,3),"")</f>
      </c>
      <c r="E6" s="23"/>
      <c r="F6" s="24"/>
      <c r="G6" s="51"/>
      <c r="H6" s="52"/>
      <c r="I6" s="25"/>
      <c r="J6" s="26"/>
      <c r="K6" s="25"/>
      <c r="L6" s="26"/>
      <c r="M6" s="39">
        <f>SUM(E6,I6,K6)</f>
        <v>0</v>
      </c>
      <c r="N6" s="39">
        <f>SUM(F6,J6,L6)</f>
        <v>0</v>
      </c>
      <c r="O6" s="40" t="e">
        <f>M6/G9</f>
        <v>#DIV/0!</v>
      </c>
    </row>
    <row r="7" spans="2:15" ht="45" customHeight="1">
      <c r="B7" s="15"/>
      <c r="C7" s="16"/>
      <c r="D7" s="22">
        <f>_xlfn.IFERROR(VLOOKUP(C7,'PRIPREMA (STATUS)'!$A$5:$F$128,2)&amp;" "&amp;VLOOKUP(C7,'PRIPREMA (STATUS)'!$A$5:$F$128,3),"")</f>
      </c>
      <c r="E7" s="23"/>
      <c r="F7" s="24"/>
      <c r="G7" s="23"/>
      <c r="H7" s="24"/>
      <c r="I7" s="51"/>
      <c r="J7" s="52"/>
      <c r="K7" s="31"/>
      <c r="L7" s="32"/>
      <c r="M7" s="39">
        <f>SUM(E7,G7,K7)</f>
        <v>0</v>
      </c>
      <c r="N7" s="39">
        <f>SUM(F7,H7,L7)</f>
        <v>0</v>
      </c>
      <c r="O7" s="40" t="e">
        <f>M7/I9</f>
        <v>#DIV/0!</v>
      </c>
    </row>
    <row r="8" spans="2:15" ht="45" customHeight="1">
      <c r="B8" s="15"/>
      <c r="C8" s="16"/>
      <c r="D8" s="22">
        <f>_xlfn.IFERROR(VLOOKUP(C8,'PRIPREMA (STATUS)'!$A$5:$F$128,2)&amp;" "&amp;VLOOKUP(C8,'PRIPREMA (STATUS)'!$A$5:$F$128,3),"")</f>
      </c>
      <c r="E8" s="25"/>
      <c r="F8" s="26"/>
      <c r="G8" s="25"/>
      <c r="H8" s="26"/>
      <c r="I8" s="25"/>
      <c r="J8" s="26"/>
      <c r="K8" s="57"/>
      <c r="L8" s="58"/>
      <c r="M8" s="39">
        <f>SUM(E8,G8,I8)</f>
        <v>0</v>
      </c>
      <c r="N8" s="39">
        <f>SUM(F8,H8,J8)</f>
        <v>0</v>
      </c>
      <c r="O8" s="40" t="e">
        <f>M8/K9</f>
        <v>#DIV/0!</v>
      </c>
    </row>
    <row r="9" spans="5:11" ht="18">
      <c r="E9" s="2">
        <f>COUNTIF(E5:E8,"&lt;&gt;")</f>
        <v>0</v>
      </c>
      <c r="G9" s="2">
        <f>COUNTIF(G5:G8,"&lt;&gt;")</f>
        <v>0</v>
      </c>
      <c r="I9" s="2">
        <f>COUNTIF(I5:I8,"&lt;&gt;")</f>
        <v>0</v>
      </c>
      <c r="K9" s="2">
        <f>COUNTIF(K5:K8,"&lt;&gt;")</f>
        <v>0</v>
      </c>
    </row>
    <row r="99" spans="1:40" ht="18">
      <c r="A99" s="2" t="s">
        <v>51</v>
      </c>
      <c r="B99" s="2" t="s">
        <v>51</v>
      </c>
      <c r="C99" s="2" t="s">
        <v>51</v>
      </c>
      <c r="D99" s="2" t="s">
        <v>51</v>
      </c>
      <c r="E99" s="2" t="s">
        <v>51</v>
      </c>
      <c r="F99" s="2" t="s">
        <v>51</v>
      </c>
      <c r="G99" s="2" t="s">
        <v>51</v>
      </c>
      <c r="H99" s="2" t="s">
        <v>51</v>
      </c>
      <c r="I99" s="2" t="s">
        <v>51</v>
      </c>
      <c r="J99" s="2" t="s">
        <v>51</v>
      </c>
      <c r="K99" s="2" t="s">
        <v>51</v>
      </c>
      <c r="L99" s="2" t="s">
        <v>51</v>
      </c>
      <c r="M99" s="2" t="s">
        <v>51</v>
      </c>
      <c r="N99" s="2" t="s">
        <v>51</v>
      </c>
      <c r="O99" s="2" t="s">
        <v>51</v>
      </c>
      <c r="P99" s="2" t="s">
        <v>51</v>
      </c>
      <c r="Q99" s="2" t="s">
        <v>51</v>
      </c>
      <c r="R99" s="2" t="s">
        <v>51</v>
      </c>
      <c r="S99" s="2" t="s">
        <v>51</v>
      </c>
      <c r="T99" s="2" t="s">
        <v>51</v>
      </c>
      <c r="U99" s="2" t="s">
        <v>51</v>
      </c>
      <c r="V99" s="2" t="s">
        <v>51</v>
      </c>
      <c r="W99" s="2" t="s">
        <v>51</v>
      </c>
      <c r="X99" s="2" t="s">
        <v>51</v>
      </c>
      <c r="Y99" s="2" t="s">
        <v>51</v>
      </c>
      <c r="Z99" s="2" t="s">
        <v>51</v>
      </c>
      <c r="AA99" s="2" t="s">
        <v>51</v>
      </c>
      <c r="AB99" s="2" t="s">
        <v>51</v>
      </c>
      <c r="AC99" s="2" t="s">
        <v>51</v>
      </c>
      <c r="AD99" s="2" t="s">
        <v>51</v>
      </c>
      <c r="AE99" s="2" t="s">
        <v>51</v>
      </c>
      <c r="AF99" s="2" t="s">
        <v>51</v>
      </c>
      <c r="AG99" s="2" t="s">
        <v>51</v>
      </c>
      <c r="AH99" s="2" t="s">
        <v>51</v>
      </c>
      <c r="AI99" s="2" t="s">
        <v>51</v>
      </c>
      <c r="AJ99" s="2" t="s">
        <v>51</v>
      </c>
      <c r="AK99" s="2" t="s">
        <v>51</v>
      </c>
      <c r="AL99" s="2" t="s">
        <v>51</v>
      </c>
      <c r="AM99" s="2" t="s">
        <v>51</v>
      </c>
      <c r="AN99" s="2" t="s">
        <v>51</v>
      </c>
    </row>
    <row r="100" spans="2:5" ht="18">
      <c r="B100" s="41" t="s">
        <v>88</v>
      </c>
      <c r="C100" s="41" t="s">
        <v>89</v>
      </c>
      <c r="D100" s="41" t="s">
        <v>90</v>
      </c>
      <c r="E100" s="41" t="s">
        <v>42</v>
      </c>
    </row>
    <row r="101" spans="2:5" ht="18">
      <c r="B101" s="2">
        <f>C5</f>
        <v>0</v>
      </c>
      <c r="C101" s="2">
        <f>M5</f>
        <v>0</v>
      </c>
      <c r="D101" s="2">
        <f>N5</f>
        <v>0</v>
      </c>
      <c r="E101" s="2" t="e">
        <f>O5</f>
        <v>#DIV/0!</v>
      </c>
    </row>
    <row r="102" spans="2:5" ht="18">
      <c r="B102" s="2">
        <f aca="true" t="shared" si="0" ref="B102:B104">C6</f>
        <v>0</v>
      </c>
      <c r="C102" s="2">
        <f aca="true" t="shared" si="1" ref="C102:E104">M6</f>
        <v>0</v>
      </c>
      <c r="D102" s="2">
        <f t="shared" si="1"/>
        <v>0</v>
      </c>
      <c r="E102" s="2" t="e">
        <f t="shared" si="1"/>
        <v>#DIV/0!</v>
      </c>
    </row>
    <row r="103" spans="2:5" ht="18">
      <c r="B103" s="2">
        <f t="shared" si="0"/>
        <v>0</v>
      </c>
      <c r="C103" s="2">
        <f t="shared" si="1"/>
        <v>0</v>
      </c>
      <c r="D103" s="2">
        <f t="shared" si="1"/>
        <v>0</v>
      </c>
      <c r="E103" s="2" t="e">
        <f t="shared" si="1"/>
        <v>#DIV/0!</v>
      </c>
    </row>
    <row r="104" spans="2:5" ht="18">
      <c r="B104" s="2">
        <f t="shared" si="0"/>
        <v>0</v>
      </c>
      <c r="C104" s="2">
        <f t="shared" si="1"/>
        <v>0</v>
      </c>
      <c r="D104" s="2">
        <f t="shared" si="1"/>
        <v>0</v>
      </c>
      <c r="E104" s="2" t="e">
        <f t="shared" si="1"/>
        <v>#DIV/0!</v>
      </c>
    </row>
  </sheetData>
  <sheetProtection sheet="1" objects="1" scenarios="1"/>
  <mergeCells count="10">
    <mergeCell ref="E4:F4"/>
    <mergeCell ref="G4:H4"/>
    <mergeCell ref="I4:J4"/>
    <mergeCell ref="K4:L4"/>
    <mergeCell ref="M4:N4"/>
    <mergeCell ref="C2:D3"/>
    <mergeCell ref="E2:F3"/>
    <mergeCell ref="G2:H3"/>
    <mergeCell ref="I2:J3"/>
    <mergeCell ref="K2:L3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4"/>
  <dimension ref="A1:AN104"/>
  <sheetViews>
    <sheetView showGridLines="0" zoomScale="67" zoomScaleNormal="67" zoomScaleSheetLayoutView="100" workbookViewId="0" topLeftCell="A1">
      <selection activeCell="E5" sqref="E5:L8"/>
    </sheetView>
  </sheetViews>
  <sheetFormatPr defaultColWidth="8.7109375" defaultRowHeight="15"/>
  <cols>
    <col min="1" max="1" width="32.7109375" style="2" customWidth="1"/>
    <col min="2" max="2" width="20.7109375" style="2" customWidth="1"/>
    <col min="3" max="3" width="8.7109375" style="2" customWidth="1"/>
    <col min="4" max="4" width="26.7109375" style="2" customWidth="1"/>
    <col min="5" max="12" width="8.7109375" style="2" customWidth="1"/>
    <col min="13" max="14" width="12.7109375" style="3" customWidth="1"/>
    <col min="15" max="16384" width="8.7109375" style="2" customWidth="1"/>
  </cols>
  <sheetData>
    <row r="1" spans="1:2" ht="18.75">
      <c r="A1" s="4"/>
      <c r="B1" s="4"/>
    </row>
    <row r="2" spans="1:12" ht="23.25" customHeight="1">
      <c r="A2" s="4"/>
      <c r="B2" s="4"/>
      <c r="C2" s="5" t="s">
        <v>91</v>
      </c>
      <c r="D2" s="6"/>
      <c r="E2" s="70">
        <f>C5</f>
        <v>0</v>
      </c>
      <c r="F2" s="71"/>
      <c r="G2" s="72">
        <f>C6</f>
        <v>0</v>
      </c>
      <c r="H2" s="71"/>
      <c r="I2" s="72">
        <f>C7</f>
        <v>0</v>
      </c>
      <c r="J2" s="71"/>
      <c r="K2" s="72">
        <f>C8</f>
        <v>0</v>
      </c>
      <c r="L2" s="71"/>
    </row>
    <row r="3" spans="1:12" ht="18.75">
      <c r="A3" s="4"/>
      <c r="B3" s="4"/>
      <c r="C3" s="8"/>
      <c r="D3" s="9"/>
      <c r="E3" s="75"/>
      <c r="F3" s="76"/>
      <c r="G3" s="77"/>
      <c r="H3" s="76"/>
      <c r="I3" s="77"/>
      <c r="J3" s="76"/>
      <c r="K3" s="77"/>
      <c r="L3" s="76"/>
    </row>
    <row r="4" spans="2:15" s="1" customFormat="1" ht="129.75" customHeight="1">
      <c r="B4" s="10"/>
      <c r="C4" s="11" t="s">
        <v>84</v>
      </c>
      <c r="D4" s="78" t="s">
        <v>92</v>
      </c>
      <c r="E4" s="13">
        <f>_xlfn.IFERROR(VLOOKUP($E2,'PRIPREMA (STATUS)'!$A$5:$F$128,2)&amp;" "&amp;VLOOKUP($E2,'PRIPREMA (STATUS)'!$A$5:$F$128,3),"")</f>
      </c>
      <c r="F4" s="14"/>
      <c r="G4" s="13">
        <f>_xlfn.IFERROR(VLOOKUP(G2,'PRIPREMA (STATUS)'!$A$5:$F$128,2)&amp;" "&amp;VLOOKUP(G2,'PRIPREMA (STATUS)'!$A$5:$F$128,3),"")</f>
      </c>
      <c r="H4" s="14"/>
      <c r="I4" s="13">
        <f>_xlfn.IFERROR(VLOOKUP(I2,'PRIPREMA (STATUS)'!$A$5:$F$128,2)&amp;" "&amp;VLOOKUP(I2,'PRIPREMA (STATUS)'!$A$5:$F$128,3),"")</f>
      </c>
      <c r="J4" s="14"/>
      <c r="K4" s="13">
        <f>_xlfn.IFERROR(VLOOKUP(K2,'PRIPREMA (STATUS)'!$A$5:$F$128,2)&amp;" "&amp;VLOOKUP(K2,'PRIPREMA (STATUS)'!$A$5:$F$128,3),"")</f>
      </c>
      <c r="L4" s="14"/>
      <c r="M4" s="37" t="s">
        <v>86</v>
      </c>
      <c r="N4" s="38"/>
      <c r="O4" s="1" t="s">
        <v>42</v>
      </c>
    </row>
    <row r="5" spans="2:15" ht="45" customHeight="1">
      <c r="B5" s="15"/>
      <c r="C5" s="16"/>
      <c r="D5" s="17">
        <f>_xlfn.IFERROR(VLOOKUP(C5,'PRIPREMA (STATUS)'!$A$5:$F$128,2)&amp;" "&amp;VLOOKUP(C5,'PRIPREMA (STATUS)'!$A$5:$F$128,3),"")</f>
      </c>
      <c r="E5" s="45"/>
      <c r="F5" s="46"/>
      <c r="G5" s="25"/>
      <c r="H5" s="26"/>
      <c r="I5" s="25"/>
      <c r="J5" s="26"/>
      <c r="K5" s="25"/>
      <c r="L5" s="26"/>
      <c r="M5" s="39">
        <f>SUM(G5,I5,K5)</f>
        <v>0</v>
      </c>
      <c r="N5" s="39">
        <f>SUM(H5,J5,L5)</f>
        <v>0</v>
      </c>
      <c r="O5" s="40" t="e">
        <f>M5/E9</f>
        <v>#DIV/0!</v>
      </c>
    </row>
    <row r="6" spans="2:15" ht="45" customHeight="1">
      <c r="B6" s="15"/>
      <c r="C6" s="16"/>
      <c r="D6" s="22">
        <f>_xlfn.IFERROR(VLOOKUP(C6,'PRIPREMA (STATUS)'!$A$5:$F$128,2)&amp;" "&amp;VLOOKUP(C6,'PRIPREMA (STATUS)'!$A$5:$F$128,3),"")</f>
      </c>
      <c r="E6" s="23"/>
      <c r="F6" s="24"/>
      <c r="G6" s="51"/>
      <c r="H6" s="52"/>
      <c r="I6" s="25"/>
      <c r="J6" s="26"/>
      <c r="K6" s="25"/>
      <c r="L6" s="26"/>
      <c r="M6" s="39">
        <f>SUM(E6,I6,K6)</f>
        <v>0</v>
      </c>
      <c r="N6" s="39">
        <f>SUM(F6,J6,L6)</f>
        <v>0</v>
      </c>
      <c r="O6" s="40" t="e">
        <f>M6/G9</f>
        <v>#DIV/0!</v>
      </c>
    </row>
    <row r="7" spans="2:15" ht="45" customHeight="1">
      <c r="B7" s="15"/>
      <c r="C7" s="16"/>
      <c r="D7" s="22">
        <f>_xlfn.IFERROR(VLOOKUP(C7,'PRIPREMA (STATUS)'!$A$5:$F$128,2)&amp;" "&amp;VLOOKUP(C7,'PRIPREMA (STATUS)'!$A$5:$F$128,3),"")</f>
      </c>
      <c r="E7" s="23"/>
      <c r="F7" s="24"/>
      <c r="G7" s="23"/>
      <c r="H7" s="24"/>
      <c r="I7" s="51"/>
      <c r="J7" s="52"/>
      <c r="K7" s="31"/>
      <c r="L7" s="32"/>
      <c r="M7" s="39">
        <f>SUM(E7,G7,K7)</f>
        <v>0</v>
      </c>
      <c r="N7" s="39">
        <f>SUM(F7,H7,L7)</f>
        <v>0</v>
      </c>
      <c r="O7" s="40" t="e">
        <f>M7/I9</f>
        <v>#DIV/0!</v>
      </c>
    </row>
    <row r="8" spans="2:15" ht="45" customHeight="1">
      <c r="B8" s="15"/>
      <c r="C8" s="16"/>
      <c r="D8" s="22">
        <f>_xlfn.IFERROR(VLOOKUP(C8,'PRIPREMA (STATUS)'!$A$5:$F$128,2)&amp;" "&amp;VLOOKUP(C8,'PRIPREMA (STATUS)'!$A$5:$F$128,3),"")</f>
      </c>
      <c r="E8" s="25"/>
      <c r="F8" s="26"/>
      <c r="G8" s="25"/>
      <c r="H8" s="26"/>
      <c r="I8" s="25"/>
      <c r="J8" s="26"/>
      <c r="K8" s="57"/>
      <c r="L8" s="58"/>
      <c r="M8" s="39">
        <f>SUM(E8,G8,I8)</f>
        <v>0</v>
      </c>
      <c r="N8" s="39">
        <f>SUM(F8,H8,J8)</f>
        <v>0</v>
      </c>
      <c r="O8" s="40" t="e">
        <f>M8/K9</f>
        <v>#DIV/0!</v>
      </c>
    </row>
    <row r="9" spans="5:11" ht="18">
      <c r="E9" s="2">
        <f>COUNTIF(E5:E8,"&lt;&gt;")</f>
        <v>0</v>
      </c>
      <c r="G9" s="2">
        <f>COUNTIF(G5:G8,"&lt;&gt;")</f>
        <v>0</v>
      </c>
      <c r="I9" s="2">
        <f>COUNTIF(I5:I8,"&lt;&gt;")</f>
        <v>0</v>
      </c>
      <c r="K9" s="2">
        <f>COUNTIF(K5:K8,"&lt;&gt;")</f>
        <v>0</v>
      </c>
    </row>
    <row r="99" spans="1:40" ht="18">
      <c r="A99" s="2" t="s">
        <v>51</v>
      </c>
      <c r="B99" s="2" t="s">
        <v>51</v>
      </c>
      <c r="C99" s="2" t="s">
        <v>51</v>
      </c>
      <c r="D99" s="2" t="s">
        <v>51</v>
      </c>
      <c r="E99" s="2" t="s">
        <v>51</v>
      </c>
      <c r="F99" s="2" t="s">
        <v>51</v>
      </c>
      <c r="G99" s="2" t="s">
        <v>51</v>
      </c>
      <c r="H99" s="2" t="s">
        <v>51</v>
      </c>
      <c r="I99" s="2" t="s">
        <v>51</v>
      </c>
      <c r="J99" s="2" t="s">
        <v>51</v>
      </c>
      <c r="K99" s="2" t="s">
        <v>51</v>
      </c>
      <c r="L99" s="2" t="s">
        <v>51</v>
      </c>
      <c r="M99" s="2" t="s">
        <v>51</v>
      </c>
      <c r="N99" s="2" t="s">
        <v>51</v>
      </c>
      <c r="O99" s="2" t="s">
        <v>51</v>
      </c>
      <c r="P99" s="2" t="s">
        <v>51</v>
      </c>
      <c r="Q99" s="2" t="s">
        <v>51</v>
      </c>
      <c r="R99" s="2" t="s">
        <v>51</v>
      </c>
      <c r="S99" s="2" t="s">
        <v>51</v>
      </c>
      <c r="T99" s="2" t="s">
        <v>51</v>
      </c>
      <c r="U99" s="2" t="s">
        <v>51</v>
      </c>
      <c r="V99" s="2" t="s">
        <v>51</v>
      </c>
      <c r="W99" s="2" t="s">
        <v>51</v>
      </c>
      <c r="X99" s="2" t="s">
        <v>51</v>
      </c>
      <c r="Y99" s="2" t="s">
        <v>51</v>
      </c>
      <c r="Z99" s="2" t="s">
        <v>51</v>
      </c>
      <c r="AA99" s="2" t="s">
        <v>51</v>
      </c>
      <c r="AB99" s="2" t="s">
        <v>51</v>
      </c>
      <c r="AC99" s="2" t="s">
        <v>51</v>
      </c>
      <c r="AD99" s="2" t="s">
        <v>51</v>
      </c>
      <c r="AE99" s="2" t="s">
        <v>51</v>
      </c>
      <c r="AF99" s="2" t="s">
        <v>51</v>
      </c>
      <c r="AG99" s="2" t="s">
        <v>51</v>
      </c>
      <c r="AH99" s="2" t="s">
        <v>51</v>
      </c>
      <c r="AI99" s="2" t="s">
        <v>51</v>
      </c>
      <c r="AJ99" s="2" t="s">
        <v>51</v>
      </c>
      <c r="AK99" s="2" t="s">
        <v>51</v>
      </c>
      <c r="AL99" s="2" t="s">
        <v>51</v>
      </c>
      <c r="AM99" s="2" t="s">
        <v>51</v>
      </c>
      <c r="AN99" s="2" t="s">
        <v>51</v>
      </c>
    </row>
    <row r="100" spans="2:5" ht="18">
      <c r="B100" s="41" t="s">
        <v>88</v>
      </c>
      <c r="C100" s="41" t="s">
        <v>89</v>
      </c>
      <c r="D100" s="41" t="s">
        <v>90</v>
      </c>
      <c r="E100" s="41" t="s">
        <v>42</v>
      </c>
    </row>
    <row r="101" spans="2:5" ht="18">
      <c r="B101" s="2">
        <f>C5</f>
        <v>0</v>
      </c>
      <c r="C101" s="2">
        <f>M5</f>
        <v>0</v>
      </c>
      <c r="D101" s="2">
        <f>N5</f>
        <v>0</v>
      </c>
      <c r="E101" s="2" t="e">
        <f>O5</f>
        <v>#DIV/0!</v>
      </c>
    </row>
    <row r="102" spans="2:5" ht="18">
      <c r="B102" s="2">
        <f aca="true" t="shared" si="0" ref="B102:B104">C6</f>
        <v>0</v>
      </c>
      <c r="C102" s="2">
        <f aca="true" t="shared" si="1" ref="C102:E104">M6</f>
        <v>0</v>
      </c>
      <c r="D102" s="2">
        <f t="shared" si="1"/>
        <v>0</v>
      </c>
      <c r="E102" s="2" t="e">
        <f t="shared" si="1"/>
        <v>#DIV/0!</v>
      </c>
    </row>
    <row r="103" spans="2:5" ht="18">
      <c r="B103" s="2">
        <f t="shared" si="0"/>
        <v>0</v>
      </c>
      <c r="C103" s="2">
        <f t="shared" si="1"/>
        <v>0</v>
      </c>
      <c r="D103" s="2">
        <f t="shared" si="1"/>
        <v>0</v>
      </c>
      <c r="E103" s="2" t="e">
        <f t="shared" si="1"/>
        <v>#DIV/0!</v>
      </c>
    </row>
    <row r="104" spans="2:5" ht="18">
      <c r="B104" s="2">
        <f t="shared" si="0"/>
        <v>0</v>
      </c>
      <c r="C104" s="2">
        <f t="shared" si="1"/>
        <v>0</v>
      </c>
      <c r="D104" s="2">
        <f t="shared" si="1"/>
        <v>0</v>
      </c>
      <c r="E104" s="2" t="e">
        <f t="shared" si="1"/>
        <v>#DIV/0!</v>
      </c>
    </row>
  </sheetData>
  <sheetProtection sheet="1" objects="1" scenarios="1"/>
  <mergeCells count="10">
    <mergeCell ref="E4:F4"/>
    <mergeCell ref="G4:H4"/>
    <mergeCell ref="I4:J4"/>
    <mergeCell ref="K4:L4"/>
    <mergeCell ref="M4:N4"/>
    <mergeCell ref="C2:D3"/>
    <mergeCell ref="E2:F3"/>
    <mergeCell ref="G2:H3"/>
    <mergeCell ref="I2:J3"/>
    <mergeCell ref="K2:L3"/>
  </mergeCells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5"/>
  <dimension ref="A1:AN104"/>
  <sheetViews>
    <sheetView showGridLines="0" zoomScale="67" zoomScaleNormal="67" zoomScaleSheetLayoutView="100" workbookViewId="0" topLeftCell="A1">
      <selection activeCell="E5" sqref="E5:L8"/>
    </sheetView>
  </sheetViews>
  <sheetFormatPr defaultColWidth="8.7109375" defaultRowHeight="15"/>
  <cols>
    <col min="1" max="1" width="32.7109375" style="2" customWidth="1"/>
    <col min="2" max="2" width="20.7109375" style="2" customWidth="1"/>
    <col min="3" max="3" width="8.7109375" style="2" customWidth="1"/>
    <col min="4" max="4" width="26.7109375" style="2" customWidth="1"/>
    <col min="5" max="12" width="8.7109375" style="2" customWidth="1"/>
    <col min="13" max="14" width="12.7109375" style="3" customWidth="1"/>
    <col min="15" max="16384" width="8.7109375" style="2" customWidth="1"/>
  </cols>
  <sheetData>
    <row r="1" spans="1:2" ht="18.75">
      <c r="A1" s="4"/>
      <c r="B1" s="4"/>
    </row>
    <row r="2" spans="1:12" ht="23.25" customHeight="1">
      <c r="A2" s="4"/>
      <c r="B2" s="4"/>
      <c r="C2" s="5" t="s">
        <v>91</v>
      </c>
      <c r="D2" s="6"/>
      <c r="E2" s="70">
        <f>C5</f>
        <v>0</v>
      </c>
      <c r="F2" s="71"/>
      <c r="G2" s="72">
        <f>C6</f>
        <v>0</v>
      </c>
      <c r="H2" s="71"/>
      <c r="I2" s="72">
        <f>C7</f>
        <v>0</v>
      </c>
      <c r="J2" s="71"/>
      <c r="K2" s="72">
        <f>C8</f>
        <v>0</v>
      </c>
      <c r="L2" s="71"/>
    </row>
    <row r="3" spans="1:12" ht="18.75">
      <c r="A3" s="4"/>
      <c r="B3" s="4"/>
      <c r="C3" s="8"/>
      <c r="D3" s="9"/>
      <c r="E3" s="75"/>
      <c r="F3" s="76"/>
      <c r="G3" s="77"/>
      <c r="H3" s="76"/>
      <c r="I3" s="77"/>
      <c r="J3" s="76"/>
      <c r="K3" s="77"/>
      <c r="L3" s="76"/>
    </row>
    <row r="4" spans="2:15" s="1" customFormat="1" ht="129.75" customHeight="1">
      <c r="B4" s="10"/>
      <c r="C4" s="11" t="s">
        <v>84</v>
      </c>
      <c r="D4" s="78" t="s">
        <v>92</v>
      </c>
      <c r="E4" s="13">
        <f>_xlfn.IFERROR(VLOOKUP($E2,'PRIPREMA (STATUS)'!$A$5:$F$128,2)&amp;" "&amp;VLOOKUP($E2,'PRIPREMA (STATUS)'!$A$5:$F$128,3),"")</f>
      </c>
      <c r="F4" s="14"/>
      <c r="G4" s="13">
        <f>_xlfn.IFERROR(VLOOKUP(G2,'PRIPREMA (STATUS)'!$A$5:$F$128,2)&amp;" "&amp;VLOOKUP(G2,'PRIPREMA (STATUS)'!$A$5:$F$128,3),"")</f>
      </c>
      <c r="H4" s="14"/>
      <c r="I4" s="13">
        <f>_xlfn.IFERROR(VLOOKUP(I2,'PRIPREMA (STATUS)'!$A$5:$F$128,2)&amp;" "&amp;VLOOKUP(I2,'PRIPREMA (STATUS)'!$A$5:$F$128,3),"")</f>
      </c>
      <c r="J4" s="14"/>
      <c r="K4" s="13">
        <f>_xlfn.IFERROR(VLOOKUP(K2,'PRIPREMA (STATUS)'!$A$5:$F$128,2)&amp;" "&amp;VLOOKUP(K2,'PRIPREMA (STATUS)'!$A$5:$F$128,3),"")</f>
      </c>
      <c r="L4" s="14"/>
      <c r="M4" s="37" t="s">
        <v>86</v>
      </c>
      <c r="N4" s="38"/>
      <c r="O4" s="1" t="s">
        <v>42</v>
      </c>
    </row>
    <row r="5" spans="2:15" ht="45" customHeight="1">
      <c r="B5" s="15"/>
      <c r="C5" s="16"/>
      <c r="D5" s="17">
        <f>_xlfn.IFERROR(VLOOKUP(C5,'PRIPREMA (STATUS)'!$A$5:$F$128,2)&amp;" "&amp;VLOOKUP(C5,'PRIPREMA (STATUS)'!$A$5:$F$128,3),"")</f>
      </c>
      <c r="E5" s="45"/>
      <c r="F5" s="46"/>
      <c r="G5" s="25"/>
      <c r="H5" s="26"/>
      <c r="I5" s="25"/>
      <c r="J5" s="26"/>
      <c r="K5" s="25"/>
      <c r="L5" s="26"/>
      <c r="M5" s="39">
        <f>SUM(G5,I5,K5)</f>
        <v>0</v>
      </c>
      <c r="N5" s="39">
        <f>SUM(H5,J5,L5)</f>
        <v>0</v>
      </c>
      <c r="O5" s="40" t="e">
        <f>M5/E9</f>
        <v>#DIV/0!</v>
      </c>
    </row>
    <row r="6" spans="2:15" ht="45" customHeight="1">
      <c r="B6" s="15"/>
      <c r="C6" s="16"/>
      <c r="D6" s="22">
        <f>_xlfn.IFERROR(VLOOKUP(C6,'PRIPREMA (STATUS)'!$A$5:$F$128,2)&amp;" "&amp;VLOOKUP(C6,'PRIPREMA (STATUS)'!$A$5:$F$128,3),"")</f>
      </c>
      <c r="E6" s="23"/>
      <c r="F6" s="24"/>
      <c r="G6" s="51"/>
      <c r="H6" s="52"/>
      <c r="I6" s="25"/>
      <c r="J6" s="26"/>
      <c r="K6" s="25"/>
      <c r="L6" s="26"/>
      <c r="M6" s="39">
        <f>SUM(E6,I6,K6)</f>
        <v>0</v>
      </c>
      <c r="N6" s="39">
        <f>SUM(F6,J6,L6)</f>
        <v>0</v>
      </c>
      <c r="O6" s="40" t="e">
        <f>M6/G9</f>
        <v>#DIV/0!</v>
      </c>
    </row>
    <row r="7" spans="2:15" ht="45" customHeight="1">
      <c r="B7" s="15"/>
      <c r="C7" s="16"/>
      <c r="D7" s="22">
        <f>_xlfn.IFERROR(VLOOKUP(C7,'PRIPREMA (STATUS)'!$A$5:$F$128,2)&amp;" "&amp;VLOOKUP(C7,'PRIPREMA (STATUS)'!$A$5:$F$128,3),"")</f>
      </c>
      <c r="E7" s="23"/>
      <c r="F7" s="24"/>
      <c r="G7" s="23"/>
      <c r="H7" s="24"/>
      <c r="I7" s="51"/>
      <c r="J7" s="52"/>
      <c r="K7" s="31"/>
      <c r="L7" s="32"/>
      <c r="M7" s="39">
        <f>SUM(E7,G7,K7)</f>
        <v>0</v>
      </c>
      <c r="N7" s="39">
        <f>SUM(F7,H7,L7)</f>
        <v>0</v>
      </c>
      <c r="O7" s="40" t="e">
        <f>M7/I9</f>
        <v>#DIV/0!</v>
      </c>
    </row>
    <row r="8" spans="2:15" ht="45" customHeight="1">
      <c r="B8" s="15"/>
      <c r="C8" s="16"/>
      <c r="D8" s="22">
        <f>_xlfn.IFERROR(VLOOKUP(C8,'PRIPREMA (STATUS)'!$A$5:$F$128,2)&amp;" "&amp;VLOOKUP(C8,'PRIPREMA (STATUS)'!$A$5:$F$128,3),"")</f>
      </c>
      <c r="E8" s="25"/>
      <c r="F8" s="26"/>
      <c r="G8" s="25"/>
      <c r="H8" s="26"/>
      <c r="I8" s="25"/>
      <c r="J8" s="26"/>
      <c r="K8" s="57"/>
      <c r="L8" s="58"/>
      <c r="M8" s="39">
        <f>SUM(E8,G8,I8)</f>
        <v>0</v>
      </c>
      <c r="N8" s="39">
        <f>SUM(F8,H8,J8)</f>
        <v>0</v>
      </c>
      <c r="O8" s="40" t="e">
        <f>M8/K9</f>
        <v>#DIV/0!</v>
      </c>
    </row>
    <row r="9" spans="5:11" ht="18">
      <c r="E9" s="2">
        <f>COUNTIF(E5:E8,"&lt;&gt;")</f>
        <v>0</v>
      </c>
      <c r="G9" s="2">
        <f>COUNTIF(G5:G8,"&lt;&gt;")</f>
        <v>0</v>
      </c>
      <c r="I9" s="2">
        <f>COUNTIF(I5:I8,"&lt;&gt;")</f>
        <v>0</v>
      </c>
      <c r="K9" s="2">
        <f>COUNTIF(K5:K8,"&lt;&gt;")</f>
        <v>0</v>
      </c>
    </row>
    <row r="99" spans="1:40" ht="18">
      <c r="A99" s="2" t="s">
        <v>51</v>
      </c>
      <c r="B99" s="2" t="s">
        <v>51</v>
      </c>
      <c r="C99" s="2" t="s">
        <v>51</v>
      </c>
      <c r="D99" s="2" t="s">
        <v>51</v>
      </c>
      <c r="E99" s="2" t="s">
        <v>51</v>
      </c>
      <c r="F99" s="2" t="s">
        <v>51</v>
      </c>
      <c r="G99" s="2" t="s">
        <v>51</v>
      </c>
      <c r="H99" s="2" t="s">
        <v>51</v>
      </c>
      <c r="I99" s="2" t="s">
        <v>51</v>
      </c>
      <c r="J99" s="2" t="s">
        <v>51</v>
      </c>
      <c r="K99" s="2" t="s">
        <v>51</v>
      </c>
      <c r="L99" s="2" t="s">
        <v>51</v>
      </c>
      <c r="M99" s="2" t="s">
        <v>51</v>
      </c>
      <c r="N99" s="2" t="s">
        <v>51</v>
      </c>
      <c r="O99" s="2" t="s">
        <v>51</v>
      </c>
      <c r="P99" s="2" t="s">
        <v>51</v>
      </c>
      <c r="Q99" s="2" t="s">
        <v>51</v>
      </c>
      <c r="R99" s="2" t="s">
        <v>51</v>
      </c>
      <c r="S99" s="2" t="s">
        <v>51</v>
      </c>
      <c r="T99" s="2" t="s">
        <v>51</v>
      </c>
      <c r="U99" s="2" t="s">
        <v>51</v>
      </c>
      <c r="V99" s="2" t="s">
        <v>51</v>
      </c>
      <c r="W99" s="2" t="s">
        <v>51</v>
      </c>
      <c r="X99" s="2" t="s">
        <v>51</v>
      </c>
      <c r="Y99" s="2" t="s">
        <v>51</v>
      </c>
      <c r="Z99" s="2" t="s">
        <v>51</v>
      </c>
      <c r="AA99" s="2" t="s">
        <v>51</v>
      </c>
      <c r="AB99" s="2" t="s">
        <v>51</v>
      </c>
      <c r="AC99" s="2" t="s">
        <v>51</v>
      </c>
      <c r="AD99" s="2" t="s">
        <v>51</v>
      </c>
      <c r="AE99" s="2" t="s">
        <v>51</v>
      </c>
      <c r="AF99" s="2" t="s">
        <v>51</v>
      </c>
      <c r="AG99" s="2" t="s">
        <v>51</v>
      </c>
      <c r="AH99" s="2" t="s">
        <v>51</v>
      </c>
      <c r="AI99" s="2" t="s">
        <v>51</v>
      </c>
      <c r="AJ99" s="2" t="s">
        <v>51</v>
      </c>
      <c r="AK99" s="2" t="s">
        <v>51</v>
      </c>
      <c r="AL99" s="2" t="s">
        <v>51</v>
      </c>
      <c r="AM99" s="2" t="s">
        <v>51</v>
      </c>
      <c r="AN99" s="2" t="s">
        <v>51</v>
      </c>
    </row>
    <row r="100" spans="2:5" ht="18">
      <c r="B100" s="41" t="s">
        <v>88</v>
      </c>
      <c r="C100" s="41" t="s">
        <v>89</v>
      </c>
      <c r="D100" s="41" t="s">
        <v>90</v>
      </c>
      <c r="E100" s="41" t="s">
        <v>42</v>
      </c>
    </row>
    <row r="101" spans="2:5" ht="18">
      <c r="B101" s="2">
        <f>C5</f>
        <v>0</v>
      </c>
      <c r="C101" s="2">
        <f>M5</f>
        <v>0</v>
      </c>
      <c r="D101" s="2">
        <f>N5</f>
        <v>0</v>
      </c>
      <c r="E101" s="2" t="e">
        <f>O5</f>
        <v>#DIV/0!</v>
      </c>
    </row>
    <row r="102" spans="2:5" ht="18">
      <c r="B102" s="2">
        <f aca="true" t="shared" si="0" ref="B102:B104">C6</f>
        <v>0</v>
      </c>
      <c r="C102" s="2">
        <f aca="true" t="shared" si="1" ref="C102:E104">M6</f>
        <v>0</v>
      </c>
      <c r="D102" s="2">
        <f t="shared" si="1"/>
        <v>0</v>
      </c>
      <c r="E102" s="2" t="e">
        <f t="shared" si="1"/>
        <v>#DIV/0!</v>
      </c>
    </row>
    <row r="103" spans="2:5" ht="18">
      <c r="B103" s="2">
        <f t="shared" si="0"/>
        <v>0</v>
      </c>
      <c r="C103" s="2">
        <f t="shared" si="1"/>
        <v>0</v>
      </c>
      <c r="D103" s="2">
        <f t="shared" si="1"/>
        <v>0</v>
      </c>
      <c r="E103" s="2" t="e">
        <f t="shared" si="1"/>
        <v>#DIV/0!</v>
      </c>
    </row>
    <row r="104" spans="2:5" ht="18">
      <c r="B104" s="2">
        <f t="shared" si="0"/>
        <v>0</v>
      </c>
      <c r="C104" s="2">
        <f t="shared" si="1"/>
        <v>0</v>
      </c>
      <c r="D104" s="2">
        <f t="shared" si="1"/>
        <v>0</v>
      </c>
      <c r="E104" s="2" t="e">
        <f t="shared" si="1"/>
        <v>#DIV/0!</v>
      </c>
    </row>
  </sheetData>
  <sheetProtection sheet="1" objects="1" scenarios="1"/>
  <mergeCells count="10">
    <mergeCell ref="E4:F4"/>
    <mergeCell ref="G4:H4"/>
    <mergeCell ref="I4:J4"/>
    <mergeCell ref="K4:L4"/>
    <mergeCell ref="M4:N4"/>
    <mergeCell ref="C2:D3"/>
    <mergeCell ref="E2:F3"/>
    <mergeCell ref="G2:H3"/>
    <mergeCell ref="I2:J3"/>
    <mergeCell ref="K2:L3"/>
  </mergeCells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6"/>
  <dimension ref="A1:AN104"/>
  <sheetViews>
    <sheetView showGridLines="0" zoomScale="67" zoomScaleNormal="67" zoomScaleSheetLayoutView="100" workbookViewId="0" topLeftCell="A1">
      <selection activeCell="E5" sqref="E5:L8"/>
    </sheetView>
  </sheetViews>
  <sheetFormatPr defaultColWidth="8.7109375" defaultRowHeight="15"/>
  <cols>
    <col min="1" max="1" width="32.7109375" style="2" customWidth="1"/>
    <col min="2" max="2" width="20.7109375" style="2" customWidth="1"/>
    <col min="3" max="3" width="8.7109375" style="2" customWidth="1"/>
    <col min="4" max="4" width="26.7109375" style="2" customWidth="1"/>
    <col min="5" max="12" width="8.7109375" style="2" customWidth="1"/>
    <col min="13" max="14" width="12.7109375" style="3" customWidth="1"/>
    <col min="15" max="16384" width="8.7109375" style="2" customWidth="1"/>
  </cols>
  <sheetData>
    <row r="1" spans="1:2" ht="18.75">
      <c r="A1" s="4"/>
      <c r="B1" s="4"/>
    </row>
    <row r="2" spans="1:12" ht="23.25" customHeight="1">
      <c r="A2" s="4"/>
      <c r="B2" s="4"/>
      <c r="C2" s="5" t="s">
        <v>91</v>
      </c>
      <c r="D2" s="6"/>
      <c r="E2" s="70">
        <f>C5</f>
        <v>0</v>
      </c>
      <c r="F2" s="71"/>
      <c r="G2" s="72">
        <f>C6</f>
        <v>0</v>
      </c>
      <c r="H2" s="71"/>
      <c r="I2" s="72">
        <f>C7</f>
        <v>0</v>
      </c>
      <c r="J2" s="71"/>
      <c r="K2" s="72">
        <f>C8</f>
        <v>0</v>
      </c>
      <c r="L2" s="71"/>
    </row>
    <row r="3" spans="1:12" ht="18.75">
      <c r="A3" s="4"/>
      <c r="B3" s="4"/>
      <c r="C3" s="8"/>
      <c r="D3" s="9"/>
      <c r="E3" s="75"/>
      <c r="F3" s="76"/>
      <c r="G3" s="77"/>
      <c r="H3" s="76"/>
      <c r="I3" s="77"/>
      <c r="J3" s="76"/>
      <c r="K3" s="77"/>
      <c r="L3" s="76"/>
    </row>
    <row r="4" spans="2:15" s="1" customFormat="1" ht="129.75" customHeight="1">
      <c r="B4" s="10"/>
      <c r="C4" s="11" t="s">
        <v>84</v>
      </c>
      <c r="D4" s="78" t="s">
        <v>92</v>
      </c>
      <c r="E4" s="13">
        <f>_xlfn.IFERROR(VLOOKUP($E2,'PRIPREMA (STATUS)'!$A$5:$F$128,2)&amp;" "&amp;VLOOKUP($E2,'PRIPREMA (STATUS)'!$A$5:$F$128,3),"")</f>
      </c>
      <c r="F4" s="14"/>
      <c r="G4" s="13">
        <f>_xlfn.IFERROR(VLOOKUP(G2,'PRIPREMA (STATUS)'!$A$5:$F$128,2)&amp;" "&amp;VLOOKUP(G2,'PRIPREMA (STATUS)'!$A$5:$F$128,3),"")</f>
      </c>
      <c r="H4" s="14"/>
      <c r="I4" s="13">
        <f>_xlfn.IFERROR(VLOOKUP(I2,'PRIPREMA (STATUS)'!$A$5:$F$128,2)&amp;" "&amp;VLOOKUP(I2,'PRIPREMA (STATUS)'!$A$5:$F$128,3),"")</f>
      </c>
      <c r="J4" s="14"/>
      <c r="K4" s="13">
        <f>_xlfn.IFERROR(VLOOKUP(K2,'PRIPREMA (STATUS)'!$A$5:$F$128,2)&amp;" "&amp;VLOOKUP(K2,'PRIPREMA (STATUS)'!$A$5:$F$128,3),"")</f>
      </c>
      <c r="L4" s="14"/>
      <c r="M4" s="37" t="s">
        <v>86</v>
      </c>
      <c r="N4" s="38"/>
      <c r="O4" s="1" t="s">
        <v>42</v>
      </c>
    </row>
    <row r="5" spans="2:15" ht="45" customHeight="1">
      <c r="B5" s="15"/>
      <c r="C5" s="44"/>
      <c r="D5" s="17">
        <f>_xlfn.IFERROR(VLOOKUP(C5,'PRIPREMA (STATUS)'!$A$5:$F$128,2)&amp;" "&amp;VLOOKUP(C5,'PRIPREMA (STATUS)'!$A$5:$F$128,3),"")</f>
      </c>
      <c r="E5" s="45"/>
      <c r="F5" s="46"/>
      <c r="G5" s="47"/>
      <c r="H5" s="48"/>
      <c r="I5" s="47"/>
      <c r="J5" s="48"/>
      <c r="K5" s="47"/>
      <c r="L5" s="48"/>
      <c r="M5" s="39">
        <f>SUM(G5,I5,K5)</f>
        <v>0</v>
      </c>
      <c r="N5" s="39">
        <f>SUM(H5,J5,L5)</f>
        <v>0</v>
      </c>
      <c r="O5" s="40" t="e">
        <f>M5/E9</f>
        <v>#DIV/0!</v>
      </c>
    </row>
    <row r="6" spans="2:15" ht="45" customHeight="1">
      <c r="B6" s="15"/>
      <c r="C6" s="44"/>
      <c r="D6" s="22">
        <f>_xlfn.IFERROR(VLOOKUP(C6,'PRIPREMA (STATUS)'!$A$5:$F$128,2)&amp;" "&amp;VLOOKUP(C6,'PRIPREMA (STATUS)'!$A$5:$F$128,3),"")</f>
      </c>
      <c r="E6" s="49"/>
      <c r="F6" s="50"/>
      <c r="G6" s="51"/>
      <c r="H6" s="52"/>
      <c r="I6" s="47"/>
      <c r="J6" s="48"/>
      <c r="K6" s="47"/>
      <c r="L6" s="48"/>
      <c r="M6" s="39">
        <f>SUM(E6,I6,K6)</f>
        <v>0</v>
      </c>
      <c r="N6" s="39">
        <f>SUM(F6,J6,L6)</f>
        <v>0</v>
      </c>
      <c r="O6" s="40" t="e">
        <f>M6/G9</f>
        <v>#DIV/0!</v>
      </c>
    </row>
    <row r="7" spans="2:15" ht="45" customHeight="1">
      <c r="B7" s="15"/>
      <c r="C7" s="44"/>
      <c r="D7" s="22">
        <f>_xlfn.IFERROR(VLOOKUP(C7,'PRIPREMA (STATUS)'!$A$5:$F$128,2)&amp;" "&amp;VLOOKUP(C7,'PRIPREMA (STATUS)'!$A$5:$F$128,3),"")</f>
      </c>
      <c r="E7" s="49"/>
      <c r="F7" s="50"/>
      <c r="G7" s="49"/>
      <c r="H7" s="50"/>
      <c r="I7" s="51"/>
      <c r="J7" s="52"/>
      <c r="K7" s="55"/>
      <c r="L7" s="56"/>
      <c r="M7" s="39">
        <f>SUM(E7,G7,K7)</f>
        <v>0</v>
      </c>
      <c r="N7" s="39">
        <f>SUM(F7,H7,L7)</f>
        <v>0</v>
      </c>
      <c r="O7" s="40" t="e">
        <f>M7/I9</f>
        <v>#DIV/0!</v>
      </c>
    </row>
    <row r="8" spans="2:15" ht="45" customHeight="1">
      <c r="B8" s="15"/>
      <c r="C8" s="44"/>
      <c r="D8" s="22">
        <f>_xlfn.IFERROR(VLOOKUP(C8,'PRIPREMA (STATUS)'!$A$5:$F$128,2)&amp;" "&amp;VLOOKUP(C8,'PRIPREMA (STATUS)'!$A$5:$F$128,3),"")</f>
      </c>
      <c r="E8" s="47"/>
      <c r="F8" s="48"/>
      <c r="G8" s="47"/>
      <c r="H8" s="48"/>
      <c r="I8" s="47"/>
      <c r="J8" s="48"/>
      <c r="K8" s="57"/>
      <c r="L8" s="58"/>
      <c r="M8" s="39">
        <f>SUM(E8,G8,I8)</f>
        <v>0</v>
      </c>
      <c r="N8" s="39">
        <f>SUM(F8,H8,J8)</f>
        <v>0</v>
      </c>
      <c r="O8" s="40" t="e">
        <f>M8/K9</f>
        <v>#DIV/0!</v>
      </c>
    </row>
    <row r="9" spans="5:11" ht="18">
      <c r="E9" s="2">
        <f>COUNTIF(E5:E8,"&lt;&gt;")</f>
        <v>0</v>
      </c>
      <c r="G9" s="2">
        <f>COUNTIF(G5:G8,"&lt;&gt;")</f>
        <v>0</v>
      </c>
      <c r="I9" s="2">
        <f>COUNTIF(I5:I8,"&lt;&gt;")</f>
        <v>0</v>
      </c>
      <c r="K9" s="2">
        <f>COUNTIF(K5:K8,"&lt;&gt;")</f>
        <v>0</v>
      </c>
    </row>
    <row r="99" spans="1:40" ht="18">
      <c r="A99" s="2" t="s">
        <v>51</v>
      </c>
      <c r="B99" s="2" t="s">
        <v>51</v>
      </c>
      <c r="C99" s="2" t="s">
        <v>51</v>
      </c>
      <c r="D99" s="2" t="s">
        <v>51</v>
      </c>
      <c r="E99" s="2" t="s">
        <v>51</v>
      </c>
      <c r="F99" s="2" t="s">
        <v>51</v>
      </c>
      <c r="G99" s="2" t="s">
        <v>51</v>
      </c>
      <c r="H99" s="2" t="s">
        <v>51</v>
      </c>
      <c r="I99" s="2" t="s">
        <v>51</v>
      </c>
      <c r="J99" s="2" t="s">
        <v>51</v>
      </c>
      <c r="K99" s="2" t="s">
        <v>51</v>
      </c>
      <c r="L99" s="2" t="s">
        <v>51</v>
      </c>
      <c r="M99" s="2" t="s">
        <v>51</v>
      </c>
      <c r="N99" s="2" t="s">
        <v>51</v>
      </c>
      <c r="O99" s="2" t="s">
        <v>51</v>
      </c>
      <c r="P99" s="2" t="s">
        <v>51</v>
      </c>
      <c r="Q99" s="2" t="s">
        <v>51</v>
      </c>
      <c r="R99" s="2" t="s">
        <v>51</v>
      </c>
      <c r="S99" s="2" t="s">
        <v>51</v>
      </c>
      <c r="T99" s="2" t="s">
        <v>51</v>
      </c>
      <c r="U99" s="2" t="s">
        <v>51</v>
      </c>
      <c r="V99" s="2" t="s">
        <v>51</v>
      </c>
      <c r="W99" s="2" t="s">
        <v>51</v>
      </c>
      <c r="X99" s="2" t="s">
        <v>51</v>
      </c>
      <c r="Y99" s="2" t="s">
        <v>51</v>
      </c>
      <c r="Z99" s="2" t="s">
        <v>51</v>
      </c>
      <c r="AA99" s="2" t="s">
        <v>51</v>
      </c>
      <c r="AB99" s="2" t="s">
        <v>51</v>
      </c>
      <c r="AC99" s="2" t="s">
        <v>51</v>
      </c>
      <c r="AD99" s="2" t="s">
        <v>51</v>
      </c>
      <c r="AE99" s="2" t="s">
        <v>51</v>
      </c>
      <c r="AF99" s="2" t="s">
        <v>51</v>
      </c>
      <c r="AG99" s="2" t="s">
        <v>51</v>
      </c>
      <c r="AH99" s="2" t="s">
        <v>51</v>
      </c>
      <c r="AI99" s="2" t="s">
        <v>51</v>
      </c>
      <c r="AJ99" s="2" t="s">
        <v>51</v>
      </c>
      <c r="AK99" s="2" t="s">
        <v>51</v>
      </c>
      <c r="AL99" s="2" t="s">
        <v>51</v>
      </c>
      <c r="AM99" s="2" t="s">
        <v>51</v>
      </c>
      <c r="AN99" s="2" t="s">
        <v>51</v>
      </c>
    </row>
    <row r="100" spans="2:5" ht="18">
      <c r="B100" s="41" t="s">
        <v>88</v>
      </c>
      <c r="C100" s="41" t="s">
        <v>89</v>
      </c>
      <c r="D100" s="41" t="s">
        <v>90</v>
      </c>
      <c r="E100" s="41" t="s">
        <v>42</v>
      </c>
    </row>
    <row r="101" spans="2:5" ht="18">
      <c r="B101" s="2">
        <f>C5</f>
        <v>0</v>
      </c>
      <c r="C101" s="2">
        <f>M5</f>
        <v>0</v>
      </c>
      <c r="D101" s="2">
        <f>N5</f>
        <v>0</v>
      </c>
      <c r="E101" s="2" t="e">
        <f>O5</f>
        <v>#DIV/0!</v>
      </c>
    </row>
    <row r="102" spans="2:5" ht="18">
      <c r="B102" s="2">
        <f aca="true" t="shared" si="0" ref="B102:B104">C6</f>
        <v>0</v>
      </c>
      <c r="C102" s="2">
        <f aca="true" t="shared" si="1" ref="C102:E104">M6</f>
        <v>0</v>
      </c>
      <c r="D102" s="2">
        <f t="shared" si="1"/>
        <v>0</v>
      </c>
      <c r="E102" s="2" t="e">
        <f t="shared" si="1"/>
        <v>#DIV/0!</v>
      </c>
    </row>
    <row r="103" spans="2:5" ht="18">
      <c r="B103" s="2">
        <f t="shared" si="0"/>
        <v>0</v>
      </c>
      <c r="C103" s="2">
        <f t="shared" si="1"/>
        <v>0</v>
      </c>
      <c r="D103" s="2">
        <f t="shared" si="1"/>
        <v>0</v>
      </c>
      <c r="E103" s="2" t="e">
        <f t="shared" si="1"/>
        <v>#DIV/0!</v>
      </c>
    </row>
    <row r="104" spans="2:5" ht="18">
      <c r="B104" s="2">
        <f t="shared" si="0"/>
        <v>0</v>
      </c>
      <c r="C104" s="2">
        <f t="shared" si="1"/>
        <v>0</v>
      </c>
      <c r="D104" s="2">
        <f t="shared" si="1"/>
        <v>0</v>
      </c>
      <c r="E104" s="2" t="e">
        <f t="shared" si="1"/>
        <v>#DIV/0!</v>
      </c>
    </row>
  </sheetData>
  <sheetProtection/>
  <mergeCells count="10">
    <mergeCell ref="E4:F4"/>
    <mergeCell ref="G4:H4"/>
    <mergeCell ref="I4:J4"/>
    <mergeCell ref="K4:L4"/>
    <mergeCell ref="M4:N4"/>
    <mergeCell ref="C2:D3"/>
    <mergeCell ref="E2:F3"/>
    <mergeCell ref="G2:H3"/>
    <mergeCell ref="I2:J3"/>
    <mergeCell ref="K2:L3"/>
  </mergeCells>
  <printOptions/>
  <pageMargins left="0.7" right="0.7" top="0.75" bottom="0.75" header="0.3" footer="0.3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7"/>
  <dimension ref="A1:AN104"/>
  <sheetViews>
    <sheetView showGridLines="0" zoomScale="67" zoomScaleNormal="67" zoomScaleSheetLayoutView="100" workbookViewId="0" topLeftCell="A1">
      <selection activeCell="E5" sqref="E5:L8"/>
    </sheetView>
  </sheetViews>
  <sheetFormatPr defaultColWidth="8.7109375" defaultRowHeight="15"/>
  <cols>
    <col min="1" max="1" width="32.7109375" style="2" customWidth="1"/>
    <col min="2" max="2" width="20.7109375" style="2" customWidth="1"/>
    <col min="3" max="3" width="8.7109375" style="2" customWidth="1"/>
    <col min="4" max="4" width="26.7109375" style="2" customWidth="1"/>
    <col min="5" max="12" width="8.7109375" style="2" customWidth="1"/>
    <col min="13" max="14" width="12.7109375" style="3" customWidth="1"/>
    <col min="15" max="16384" width="8.7109375" style="2" customWidth="1"/>
  </cols>
  <sheetData>
    <row r="1" spans="1:2" ht="18.75">
      <c r="A1" s="4"/>
      <c r="B1" s="4"/>
    </row>
    <row r="2" spans="1:12" ht="23.25" customHeight="1">
      <c r="A2" s="4"/>
      <c r="B2" s="4"/>
      <c r="C2" s="5" t="s">
        <v>91</v>
      </c>
      <c r="D2" s="6"/>
      <c r="E2" s="70">
        <f>C5</f>
        <v>0</v>
      </c>
      <c r="F2" s="71"/>
      <c r="G2" s="72">
        <f>C6</f>
        <v>0</v>
      </c>
      <c r="H2" s="71"/>
      <c r="I2" s="72">
        <f>C7</f>
        <v>0</v>
      </c>
      <c r="J2" s="71"/>
      <c r="K2" s="72">
        <f>C8</f>
        <v>0</v>
      </c>
      <c r="L2" s="71"/>
    </row>
    <row r="3" spans="1:12" ht="18.75">
      <c r="A3" s="4"/>
      <c r="B3" s="4"/>
      <c r="C3" s="8"/>
      <c r="D3" s="9"/>
      <c r="E3" s="75"/>
      <c r="F3" s="76"/>
      <c r="G3" s="77"/>
      <c r="H3" s="76"/>
      <c r="I3" s="77"/>
      <c r="J3" s="76"/>
      <c r="K3" s="77"/>
      <c r="L3" s="76"/>
    </row>
    <row r="4" spans="2:15" s="1" customFormat="1" ht="129.75" customHeight="1">
      <c r="B4" s="10"/>
      <c r="C4" s="11" t="s">
        <v>84</v>
      </c>
      <c r="D4" s="78" t="s">
        <v>92</v>
      </c>
      <c r="E4" s="13">
        <f>_xlfn.IFERROR(VLOOKUP($E2,'PRIPREMA (STATUS)'!$A$5:$F$128,2)&amp;" "&amp;VLOOKUP($E2,'PRIPREMA (STATUS)'!$A$5:$F$128,3),"")</f>
      </c>
      <c r="F4" s="14"/>
      <c r="G4" s="13">
        <f>_xlfn.IFERROR(VLOOKUP(G2,'PRIPREMA (STATUS)'!$A$5:$F$128,2)&amp;" "&amp;VLOOKUP(G2,'PRIPREMA (STATUS)'!$A$5:$F$128,3),"")</f>
      </c>
      <c r="H4" s="14"/>
      <c r="I4" s="13">
        <f>_xlfn.IFERROR(VLOOKUP(I2,'PRIPREMA (STATUS)'!$A$5:$F$128,2)&amp;" "&amp;VLOOKUP(I2,'PRIPREMA (STATUS)'!$A$5:$F$128,3),"")</f>
      </c>
      <c r="J4" s="14"/>
      <c r="K4" s="13">
        <f>_xlfn.IFERROR(VLOOKUP(K2,'PRIPREMA (STATUS)'!$A$5:$F$128,2)&amp;" "&amp;VLOOKUP(K2,'PRIPREMA (STATUS)'!$A$5:$F$128,3),"")</f>
      </c>
      <c r="L4" s="14"/>
      <c r="M4" s="37" t="s">
        <v>86</v>
      </c>
      <c r="N4" s="38"/>
      <c r="O4" s="1" t="s">
        <v>42</v>
      </c>
    </row>
    <row r="5" spans="2:15" ht="45" customHeight="1">
      <c r="B5" s="15"/>
      <c r="C5" s="44"/>
      <c r="D5" s="17">
        <f>_xlfn.IFERROR(VLOOKUP(C5,'PRIPREMA (STATUS)'!$A$5:$F$128,2)&amp;" "&amp;VLOOKUP(C5,'PRIPREMA (STATUS)'!$A$5:$F$128,3),"")</f>
      </c>
      <c r="E5" s="45"/>
      <c r="F5" s="46"/>
      <c r="G5" s="47"/>
      <c r="H5" s="48"/>
      <c r="I5" s="47"/>
      <c r="J5" s="48"/>
      <c r="K5" s="47"/>
      <c r="L5" s="48"/>
      <c r="M5" s="39">
        <f>SUM(G5,I5,K5)</f>
        <v>0</v>
      </c>
      <c r="N5" s="39">
        <f>SUM(H5,J5,L5)</f>
        <v>0</v>
      </c>
      <c r="O5" s="40" t="e">
        <f>M5/E9</f>
        <v>#DIV/0!</v>
      </c>
    </row>
    <row r="6" spans="2:15" ht="45" customHeight="1">
      <c r="B6" s="15"/>
      <c r="C6" s="44"/>
      <c r="D6" s="22">
        <f>_xlfn.IFERROR(VLOOKUP(C6,'PRIPREMA (STATUS)'!$A$5:$F$128,2)&amp;" "&amp;VLOOKUP(C6,'PRIPREMA (STATUS)'!$A$5:$F$128,3),"")</f>
      </c>
      <c r="E6" s="49"/>
      <c r="F6" s="50"/>
      <c r="G6" s="51"/>
      <c r="H6" s="52"/>
      <c r="I6" s="47"/>
      <c r="J6" s="48"/>
      <c r="K6" s="47"/>
      <c r="L6" s="48"/>
      <c r="M6" s="39">
        <f>SUM(E6,I6,K6)</f>
        <v>0</v>
      </c>
      <c r="N6" s="39">
        <f>SUM(F6,J6,L6)</f>
        <v>0</v>
      </c>
      <c r="O6" s="40" t="e">
        <f>M6/G9</f>
        <v>#DIV/0!</v>
      </c>
    </row>
    <row r="7" spans="2:15" ht="45" customHeight="1">
      <c r="B7" s="15"/>
      <c r="C7" s="44"/>
      <c r="D7" s="22">
        <f>_xlfn.IFERROR(VLOOKUP(C7,'PRIPREMA (STATUS)'!$A$5:$F$128,2)&amp;" "&amp;VLOOKUP(C7,'PRIPREMA (STATUS)'!$A$5:$F$128,3),"")</f>
      </c>
      <c r="E7" s="49"/>
      <c r="F7" s="50"/>
      <c r="G7" s="49"/>
      <c r="H7" s="50"/>
      <c r="I7" s="51"/>
      <c r="J7" s="52"/>
      <c r="K7" s="55"/>
      <c r="L7" s="56"/>
      <c r="M7" s="39">
        <f>SUM(E7,G7,K7)</f>
        <v>0</v>
      </c>
      <c r="N7" s="39">
        <f>SUM(F7,H7,L7)</f>
        <v>0</v>
      </c>
      <c r="O7" s="40" t="e">
        <f>M7/I9</f>
        <v>#DIV/0!</v>
      </c>
    </row>
    <row r="8" spans="2:15" ht="45" customHeight="1">
      <c r="B8" s="15"/>
      <c r="C8" s="44"/>
      <c r="D8" s="22">
        <f>_xlfn.IFERROR(VLOOKUP(C8,'PRIPREMA (STATUS)'!$A$5:$F$128,2)&amp;" "&amp;VLOOKUP(C8,'PRIPREMA (STATUS)'!$A$5:$F$128,3),"")</f>
      </c>
      <c r="E8" s="47"/>
      <c r="F8" s="48"/>
      <c r="G8" s="47"/>
      <c r="H8" s="48"/>
      <c r="I8" s="47"/>
      <c r="J8" s="48"/>
      <c r="K8" s="57"/>
      <c r="L8" s="58"/>
      <c r="M8" s="39">
        <f>SUM(E8,G8,I8)</f>
        <v>0</v>
      </c>
      <c r="N8" s="39">
        <f>SUM(F8,H8,J8)</f>
        <v>0</v>
      </c>
      <c r="O8" s="40" t="e">
        <f>M8/K9</f>
        <v>#DIV/0!</v>
      </c>
    </row>
    <row r="9" spans="5:11" ht="18">
      <c r="E9" s="2">
        <f>COUNTIF(E5:E8,"&lt;&gt;")</f>
        <v>0</v>
      </c>
      <c r="G9" s="2">
        <f>COUNTIF(G5:G8,"&lt;&gt;")</f>
        <v>0</v>
      </c>
      <c r="I9" s="2">
        <f>COUNTIF(I5:I8,"&lt;&gt;")</f>
        <v>0</v>
      </c>
      <c r="K9" s="2">
        <f>COUNTIF(K5:K8,"&lt;&gt;")</f>
        <v>0</v>
      </c>
    </row>
    <row r="99" spans="1:40" ht="18">
      <c r="A99" s="2" t="s">
        <v>51</v>
      </c>
      <c r="B99" s="2" t="s">
        <v>51</v>
      </c>
      <c r="C99" s="2" t="s">
        <v>51</v>
      </c>
      <c r="D99" s="2" t="s">
        <v>51</v>
      </c>
      <c r="E99" s="2" t="s">
        <v>51</v>
      </c>
      <c r="F99" s="2" t="s">
        <v>51</v>
      </c>
      <c r="G99" s="2" t="s">
        <v>51</v>
      </c>
      <c r="H99" s="2" t="s">
        <v>51</v>
      </c>
      <c r="I99" s="2" t="s">
        <v>51</v>
      </c>
      <c r="J99" s="2" t="s">
        <v>51</v>
      </c>
      <c r="K99" s="2" t="s">
        <v>51</v>
      </c>
      <c r="L99" s="2" t="s">
        <v>51</v>
      </c>
      <c r="M99" s="2" t="s">
        <v>51</v>
      </c>
      <c r="N99" s="2" t="s">
        <v>51</v>
      </c>
      <c r="O99" s="2" t="s">
        <v>51</v>
      </c>
      <c r="P99" s="2" t="s">
        <v>51</v>
      </c>
      <c r="Q99" s="2" t="s">
        <v>51</v>
      </c>
      <c r="R99" s="2" t="s">
        <v>51</v>
      </c>
      <c r="S99" s="2" t="s">
        <v>51</v>
      </c>
      <c r="T99" s="2" t="s">
        <v>51</v>
      </c>
      <c r="U99" s="2" t="s">
        <v>51</v>
      </c>
      <c r="V99" s="2" t="s">
        <v>51</v>
      </c>
      <c r="W99" s="2" t="s">
        <v>51</v>
      </c>
      <c r="X99" s="2" t="s">
        <v>51</v>
      </c>
      <c r="Y99" s="2" t="s">
        <v>51</v>
      </c>
      <c r="Z99" s="2" t="s">
        <v>51</v>
      </c>
      <c r="AA99" s="2" t="s">
        <v>51</v>
      </c>
      <c r="AB99" s="2" t="s">
        <v>51</v>
      </c>
      <c r="AC99" s="2" t="s">
        <v>51</v>
      </c>
      <c r="AD99" s="2" t="s">
        <v>51</v>
      </c>
      <c r="AE99" s="2" t="s">
        <v>51</v>
      </c>
      <c r="AF99" s="2" t="s">
        <v>51</v>
      </c>
      <c r="AG99" s="2" t="s">
        <v>51</v>
      </c>
      <c r="AH99" s="2" t="s">
        <v>51</v>
      </c>
      <c r="AI99" s="2" t="s">
        <v>51</v>
      </c>
      <c r="AJ99" s="2" t="s">
        <v>51</v>
      </c>
      <c r="AK99" s="2" t="s">
        <v>51</v>
      </c>
      <c r="AL99" s="2" t="s">
        <v>51</v>
      </c>
      <c r="AM99" s="2" t="s">
        <v>51</v>
      </c>
      <c r="AN99" s="2" t="s">
        <v>51</v>
      </c>
    </row>
    <row r="100" spans="2:5" ht="18">
      <c r="B100" s="41" t="s">
        <v>88</v>
      </c>
      <c r="C100" s="41" t="s">
        <v>89</v>
      </c>
      <c r="D100" s="41" t="s">
        <v>90</v>
      </c>
      <c r="E100" s="41" t="s">
        <v>42</v>
      </c>
    </row>
    <row r="101" spans="2:5" ht="18">
      <c r="B101" s="2">
        <f>C5</f>
        <v>0</v>
      </c>
      <c r="C101" s="2">
        <f>M5</f>
        <v>0</v>
      </c>
      <c r="D101" s="2">
        <f>N5</f>
        <v>0</v>
      </c>
      <c r="E101" s="2" t="e">
        <f>O5</f>
        <v>#DIV/0!</v>
      </c>
    </row>
    <row r="102" spans="2:5" ht="18">
      <c r="B102" s="2">
        <f aca="true" t="shared" si="0" ref="B102:B104">C6</f>
        <v>0</v>
      </c>
      <c r="C102" s="2">
        <f aca="true" t="shared" si="1" ref="C102:E104">M6</f>
        <v>0</v>
      </c>
      <c r="D102" s="2">
        <f t="shared" si="1"/>
        <v>0</v>
      </c>
      <c r="E102" s="2" t="e">
        <f t="shared" si="1"/>
        <v>#DIV/0!</v>
      </c>
    </row>
    <row r="103" spans="2:5" ht="18">
      <c r="B103" s="2">
        <f t="shared" si="0"/>
        <v>0</v>
      </c>
      <c r="C103" s="2">
        <f t="shared" si="1"/>
        <v>0</v>
      </c>
      <c r="D103" s="2">
        <f t="shared" si="1"/>
        <v>0</v>
      </c>
      <c r="E103" s="2" t="e">
        <f t="shared" si="1"/>
        <v>#DIV/0!</v>
      </c>
    </row>
    <row r="104" spans="2:5" ht="18">
      <c r="B104" s="2">
        <f t="shared" si="0"/>
        <v>0</v>
      </c>
      <c r="C104" s="2">
        <f t="shared" si="1"/>
        <v>0</v>
      </c>
      <c r="D104" s="2">
        <f t="shared" si="1"/>
        <v>0</v>
      </c>
      <c r="E104" s="2" t="e">
        <f t="shared" si="1"/>
        <v>#DIV/0!</v>
      </c>
    </row>
  </sheetData>
  <sheetProtection/>
  <mergeCells count="10">
    <mergeCell ref="E4:F4"/>
    <mergeCell ref="G4:H4"/>
    <mergeCell ref="I4:J4"/>
    <mergeCell ref="K4:L4"/>
    <mergeCell ref="M4:N4"/>
    <mergeCell ref="C2:D3"/>
    <mergeCell ref="E2:F3"/>
    <mergeCell ref="G2:H3"/>
    <mergeCell ref="I2:J3"/>
    <mergeCell ref="K2:L3"/>
  </mergeCells>
  <printOptions/>
  <pageMargins left="0.7" right="0.7" top="0.75" bottom="0.75" header="0.3" footer="0.3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8"/>
  <dimension ref="A1:AN104"/>
  <sheetViews>
    <sheetView showGridLines="0" zoomScale="67" zoomScaleNormal="67" zoomScaleSheetLayoutView="100" workbookViewId="0" topLeftCell="A1">
      <selection activeCell="E5" sqref="E5:L8"/>
    </sheetView>
  </sheetViews>
  <sheetFormatPr defaultColWidth="8.7109375" defaultRowHeight="15"/>
  <cols>
    <col min="1" max="1" width="32.7109375" style="2" customWidth="1"/>
    <col min="2" max="2" width="20.7109375" style="2" customWidth="1"/>
    <col min="3" max="3" width="8.7109375" style="2" customWidth="1"/>
    <col min="4" max="4" width="26.7109375" style="2" customWidth="1"/>
    <col min="5" max="12" width="8.7109375" style="2" customWidth="1"/>
    <col min="13" max="14" width="12.7109375" style="3" customWidth="1"/>
    <col min="15" max="16384" width="8.7109375" style="2" customWidth="1"/>
  </cols>
  <sheetData>
    <row r="1" spans="1:2" ht="18.75">
      <c r="A1" s="4"/>
      <c r="B1" s="4"/>
    </row>
    <row r="2" spans="1:12" ht="23.25" customHeight="1">
      <c r="A2" s="4"/>
      <c r="B2" s="4"/>
      <c r="C2" s="5" t="s">
        <v>91</v>
      </c>
      <c r="D2" s="6"/>
      <c r="E2" s="70">
        <f>C5</f>
        <v>0</v>
      </c>
      <c r="F2" s="71"/>
      <c r="G2" s="72">
        <f>C6</f>
        <v>0</v>
      </c>
      <c r="H2" s="71"/>
      <c r="I2" s="72">
        <f>C7</f>
        <v>0</v>
      </c>
      <c r="J2" s="71"/>
      <c r="K2" s="72">
        <f>C8</f>
        <v>0</v>
      </c>
      <c r="L2" s="71"/>
    </row>
    <row r="3" spans="1:12" ht="18.75">
      <c r="A3" s="4"/>
      <c r="B3" s="4"/>
      <c r="C3" s="8"/>
      <c r="D3" s="9"/>
      <c r="E3" s="75"/>
      <c r="F3" s="76"/>
      <c r="G3" s="77"/>
      <c r="H3" s="76"/>
      <c r="I3" s="77"/>
      <c r="J3" s="76"/>
      <c r="K3" s="77"/>
      <c r="L3" s="76"/>
    </row>
    <row r="4" spans="2:15" s="1" customFormat="1" ht="129.75" customHeight="1">
      <c r="B4" s="10"/>
      <c r="C4" s="11" t="s">
        <v>84</v>
      </c>
      <c r="D4" s="78" t="s">
        <v>92</v>
      </c>
      <c r="E4" s="13">
        <f>_xlfn.IFERROR(VLOOKUP($E2,'PRIPREMA (STATUS)'!$A$5:$F$128,2)&amp;" "&amp;VLOOKUP($E2,'PRIPREMA (STATUS)'!$A$5:$F$128,3),"")</f>
      </c>
      <c r="F4" s="14"/>
      <c r="G4" s="13">
        <f>_xlfn.IFERROR(VLOOKUP(G2,'PRIPREMA (STATUS)'!$A$5:$F$128,2)&amp;" "&amp;VLOOKUP(G2,'PRIPREMA (STATUS)'!$A$5:$F$128,3),"")</f>
      </c>
      <c r="H4" s="14"/>
      <c r="I4" s="13">
        <f>_xlfn.IFERROR(VLOOKUP(I2,'PRIPREMA (STATUS)'!$A$5:$F$128,2)&amp;" "&amp;VLOOKUP(I2,'PRIPREMA (STATUS)'!$A$5:$F$128,3),"")</f>
      </c>
      <c r="J4" s="14"/>
      <c r="K4" s="13">
        <f>_xlfn.IFERROR(VLOOKUP(K2,'PRIPREMA (STATUS)'!$A$5:$F$128,2)&amp;" "&amp;VLOOKUP(K2,'PRIPREMA (STATUS)'!$A$5:$F$128,3),"")</f>
      </c>
      <c r="L4" s="14"/>
      <c r="M4" s="37" t="s">
        <v>86</v>
      </c>
      <c r="N4" s="38"/>
      <c r="O4" s="1" t="s">
        <v>42</v>
      </c>
    </row>
    <row r="5" spans="2:15" ht="45" customHeight="1">
      <c r="B5" s="15"/>
      <c r="C5" s="44"/>
      <c r="D5" s="17">
        <f>_xlfn.IFERROR(VLOOKUP(C5,'PRIPREMA (STATUS)'!$A$5:$F$128,2)&amp;" "&amp;VLOOKUP(C5,'PRIPREMA (STATUS)'!$A$5:$F$128,3),"")</f>
      </c>
      <c r="E5" s="45"/>
      <c r="F5" s="46"/>
      <c r="G5" s="47"/>
      <c r="H5" s="48"/>
      <c r="I5" s="47"/>
      <c r="J5" s="48"/>
      <c r="K5" s="47"/>
      <c r="L5" s="48"/>
      <c r="M5" s="39">
        <f>SUM(G5,I5,K5)</f>
        <v>0</v>
      </c>
      <c r="N5" s="39">
        <f>SUM(H5,J5,L5)</f>
        <v>0</v>
      </c>
      <c r="O5" s="40" t="e">
        <f>M5/E9</f>
        <v>#DIV/0!</v>
      </c>
    </row>
    <row r="6" spans="2:15" ht="45" customHeight="1">
      <c r="B6" s="15"/>
      <c r="C6" s="44"/>
      <c r="D6" s="22">
        <f>_xlfn.IFERROR(VLOOKUP(C6,'PRIPREMA (STATUS)'!$A$5:$F$128,2)&amp;" "&amp;VLOOKUP(C6,'PRIPREMA (STATUS)'!$A$5:$F$128,3),"")</f>
      </c>
      <c r="E6" s="49"/>
      <c r="F6" s="50"/>
      <c r="G6" s="51"/>
      <c r="H6" s="52"/>
      <c r="I6" s="47"/>
      <c r="J6" s="48"/>
      <c r="K6" s="47"/>
      <c r="L6" s="48"/>
      <c r="M6" s="39">
        <f>SUM(E6,I6,K6)</f>
        <v>0</v>
      </c>
      <c r="N6" s="39">
        <f>SUM(F6,J6,L6)</f>
        <v>0</v>
      </c>
      <c r="O6" s="40" t="e">
        <f>M6/G9</f>
        <v>#DIV/0!</v>
      </c>
    </row>
    <row r="7" spans="2:15" ht="45" customHeight="1">
      <c r="B7" s="15"/>
      <c r="C7" s="44"/>
      <c r="D7" s="22">
        <f>_xlfn.IFERROR(VLOOKUP(C7,'PRIPREMA (STATUS)'!$A$5:$F$128,2)&amp;" "&amp;VLOOKUP(C7,'PRIPREMA (STATUS)'!$A$5:$F$128,3),"")</f>
      </c>
      <c r="E7" s="49"/>
      <c r="F7" s="50"/>
      <c r="G7" s="49"/>
      <c r="H7" s="50"/>
      <c r="I7" s="51"/>
      <c r="J7" s="52"/>
      <c r="K7" s="55"/>
      <c r="L7" s="56"/>
      <c r="M7" s="39">
        <f>SUM(E7,G7,K7)</f>
        <v>0</v>
      </c>
      <c r="N7" s="39">
        <f>SUM(F7,H7,L7)</f>
        <v>0</v>
      </c>
      <c r="O7" s="40" t="e">
        <f>M7/I9</f>
        <v>#DIV/0!</v>
      </c>
    </row>
    <row r="8" spans="2:15" ht="45" customHeight="1">
      <c r="B8" s="15"/>
      <c r="C8" s="44"/>
      <c r="D8" s="22">
        <f>_xlfn.IFERROR(VLOOKUP(C8,'PRIPREMA (STATUS)'!$A$5:$F$128,2)&amp;" "&amp;VLOOKUP(C8,'PRIPREMA (STATUS)'!$A$5:$F$128,3),"")</f>
      </c>
      <c r="E8" s="47"/>
      <c r="F8" s="48"/>
      <c r="G8" s="47"/>
      <c r="H8" s="48"/>
      <c r="I8" s="47"/>
      <c r="J8" s="48"/>
      <c r="K8" s="57"/>
      <c r="L8" s="58"/>
      <c r="M8" s="39">
        <f>SUM(E8,G8,I8)</f>
        <v>0</v>
      </c>
      <c r="N8" s="39">
        <f>SUM(F8,H8,J8)</f>
        <v>0</v>
      </c>
      <c r="O8" s="40" t="e">
        <f>M8/K9</f>
        <v>#DIV/0!</v>
      </c>
    </row>
    <row r="9" spans="5:11" ht="18">
      <c r="E9" s="2">
        <f>COUNTIF(E5:E8,"&lt;&gt;")</f>
        <v>0</v>
      </c>
      <c r="G9" s="2">
        <f>COUNTIF(G5:G8,"&lt;&gt;")</f>
        <v>0</v>
      </c>
      <c r="I9" s="2">
        <f>COUNTIF(I5:I8,"&lt;&gt;")</f>
        <v>0</v>
      </c>
      <c r="K9" s="2">
        <f>COUNTIF(K5:K8,"&lt;&gt;")</f>
        <v>0</v>
      </c>
    </row>
    <row r="99" spans="1:40" ht="18">
      <c r="A99" s="2" t="s">
        <v>51</v>
      </c>
      <c r="B99" s="2" t="s">
        <v>51</v>
      </c>
      <c r="C99" s="2" t="s">
        <v>51</v>
      </c>
      <c r="D99" s="2" t="s">
        <v>51</v>
      </c>
      <c r="E99" s="2" t="s">
        <v>51</v>
      </c>
      <c r="F99" s="2" t="s">
        <v>51</v>
      </c>
      <c r="G99" s="2" t="s">
        <v>51</v>
      </c>
      <c r="H99" s="2" t="s">
        <v>51</v>
      </c>
      <c r="I99" s="2" t="s">
        <v>51</v>
      </c>
      <c r="J99" s="2" t="s">
        <v>51</v>
      </c>
      <c r="K99" s="2" t="s">
        <v>51</v>
      </c>
      <c r="L99" s="2" t="s">
        <v>51</v>
      </c>
      <c r="M99" s="2" t="s">
        <v>51</v>
      </c>
      <c r="N99" s="2" t="s">
        <v>51</v>
      </c>
      <c r="O99" s="2" t="s">
        <v>51</v>
      </c>
      <c r="P99" s="2" t="s">
        <v>51</v>
      </c>
      <c r="Q99" s="2" t="s">
        <v>51</v>
      </c>
      <c r="R99" s="2" t="s">
        <v>51</v>
      </c>
      <c r="S99" s="2" t="s">
        <v>51</v>
      </c>
      <c r="T99" s="2" t="s">
        <v>51</v>
      </c>
      <c r="U99" s="2" t="s">
        <v>51</v>
      </c>
      <c r="V99" s="2" t="s">
        <v>51</v>
      </c>
      <c r="W99" s="2" t="s">
        <v>51</v>
      </c>
      <c r="X99" s="2" t="s">
        <v>51</v>
      </c>
      <c r="Y99" s="2" t="s">
        <v>51</v>
      </c>
      <c r="Z99" s="2" t="s">
        <v>51</v>
      </c>
      <c r="AA99" s="2" t="s">
        <v>51</v>
      </c>
      <c r="AB99" s="2" t="s">
        <v>51</v>
      </c>
      <c r="AC99" s="2" t="s">
        <v>51</v>
      </c>
      <c r="AD99" s="2" t="s">
        <v>51</v>
      </c>
      <c r="AE99" s="2" t="s">
        <v>51</v>
      </c>
      <c r="AF99" s="2" t="s">
        <v>51</v>
      </c>
      <c r="AG99" s="2" t="s">
        <v>51</v>
      </c>
      <c r="AH99" s="2" t="s">
        <v>51</v>
      </c>
      <c r="AI99" s="2" t="s">
        <v>51</v>
      </c>
      <c r="AJ99" s="2" t="s">
        <v>51</v>
      </c>
      <c r="AK99" s="2" t="s">
        <v>51</v>
      </c>
      <c r="AL99" s="2" t="s">
        <v>51</v>
      </c>
      <c r="AM99" s="2" t="s">
        <v>51</v>
      </c>
      <c r="AN99" s="2" t="s">
        <v>51</v>
      </c>
    </row>
    <row r="100" spans="2:5" ht="18">
      <c r="B100" s="41" t="s">
        <v>88</v>
      </c>
      <c r="C100" s="41" t="s">
        <v>89</v>
      </c>
      <c r="D100" s="41" t="s">
        <v>90</v>
      </c>
      <c r="E100" s="41" t="s">
        <v>42</v>
      </c>
    </row>
    <row r="101" spans="2:5" ht="18">
      <c r="B101" s="2">
        <f>C5</f>
        <v>0</v>
      </c>
      <c r="C101" s="2">
        <f>M5</f>
        <v>0</v>
      </c>
      <c r="D101" s="2">
        <f>N5</f>
        <v>0</v>
      </c>
      <c r="E101" s="2" t="e">
        <f>O5</f>
        <v>#DIV/0!</v>
      </c>
    </row>
    <row r="102" spans="2:5" ht="18">
      <c r="B102" s="2">
        <f aca="true" t="shared" si="0" ref="B102:B104">C6</f>
        <v>0</v>
      </c>
      <c r="C102" s="2">
        <f aca="true" t="shared" si="1" ref="C102:E104">M6</f>
        <v>0</v>
      </c>
      <c r="D102" s="2">
        <f t="shared" si="1"/>
        <v>0</v>
      </c>
      <c r="E102" s="2" t="e">
        <f t="shared" si="1"/>
        <v>#DIV/0!</v>
      </c>
    </row>
    <row r="103" spans="2:5" ht="18">
      <c r="B103" s="2">
        <f t="shared" si="0"/>
        <v>0</v>
      </c>
      <c r="C103" s="2">
        <f t="shared" si="1"/>
        <v>0</v>
      </c>
      <c r="D103" s="2">
        <f t="shared" si="1"/>
        <v>0</v>
      </c>
      <c r="E103" s="2" t="e">
        <f t="shared" si="1"/>
        <v>#DIV/0!</v>
      </c>
    </row>
    <row r="104" spans="2:5" ht="18">
      <c r="B104" s="2">
        <f t="shared" si="0"/>
        <v>0</v>
      </c>
      <c r="C104" s="2">
        <f t="shared" si="1"/>
        <v>0</v>
      </c>
      <c r="D104" s="2">
        <f t="shared" si="1"/>
        <v>0</v>
      </c>
      <c r="E104" s="2" t="e">
        <f t="shared" si="1"/>
        <v>#DIV/0!</v>
      </c>
    </row>
  </sheetData>
  <sheetProtection/>
  <mergeCells count="10">
    <mergeCell ref="E4:F4"/>
    <mergeCell ref="G4:H4"/>
    <mergeCell ref="I4:J4"/>
    <mergeCell ref="K4:L4"/>
    <mergeCell ref="M4:N4"/>
    <mergeCell ref="C2:D3"/>
    <mergeCell ref="E2:F3"/>
    <mergeCell ref="G2:H3"/>
    <mergeCell ref="I2:J3"/>
    <mergeCell ref="K2:L3"/>
  </mergeCells>
  <printOptions/>
  <pageMargins left="0.7" right="0.7" top="0.75" bottom="0.75" header="0.3" footer="0.3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9"/>
  <dimension ref="A1:AN104"/>
  <sheetViews>
    <sheetView showGridLines="0" zoomScale="67" zoomScaleNormal="67" zoomScaleSheetLayoutView="100" workbookViewId="0" topLeftCell="A1">
      <selection activeCell="E5" sqref="E5:L8"/>
    </sheetView>
  </sheetViews>
  <sheetFormatPr defaultColWidth="8.7109375" defaultRowHeight="15"/>
  <cols>
    <col min="1" max="1" width="32.7109375" style="2" customWidth="1"/>
    <col min="2" max="2" width="20.7109375" style="2" customWidth="1"/>
    <col min="3" max="3" width="8.7109375" style="2" customWidth="1"/>
    <col min="4" max="4" width="26.7109375" style="2" customWidth="1"/>
    <col min="5" max="12" width="8.7109375" style="2" customWidth="1"/>
    <col min="13" max="14" width="12.7109375" style="3" customWidth="1"/>
    <col min="15" max="16384" width="8.7109375" style="2" customWidth="1"/>
  </cols>
  <sheetData>
    <row r="1" spans="1:2" ht="18.75">
      <c r="A1" s="4"/>
      <c r="B1" s="4"/>
    </row>
    <row r="2" spans="1:12" ht="23.25" customHeight="1">
      <c r="A2" s="4"/>
      <c r="B2" s="4"/>
      <c r="C2" s="5" t="s">
        <v>91</v>
      </c>
      <c r="D2" s="6"/>
      <c r="E2" s="70">
        <f>C5</f>
        <v>0</v>
      </c>
      <c r="F2" s="71"/>
      <c r="G2" s="72">
        <f>C6</f>
        <v>0</v>
      </c>
      <c r="H2" s="71"/>
      <c r="I2" s="72">
        <f>C7</f>
        <v>0</v>
      </c>
      <c r="J2" s="71"/>
      <c r="K2" s="72">
        <f>C8</f>
        <v>0</v>
      </c>
      <c r="L2" s="71"/>
    </row>
    <row r="3" spans="1:12" ht="18.75">
      <c r="A3" s="4"/>
      <c r="B3" s="4"/>
      <c r="C3" s="8"/>
      <c r="D3" s="9"/>
      <c r="E3" s="75"/>
      <c r="F3" s="76"/>
      <c r="G3" s="77"/>
      <c r="H3" s="76"/>
      <c r="I3" s="77"/>
      <c r="J3" s="76"/>
      <c r="K3" s="77"/>
      <c r="L3" s="76"/>
    </row>
    <row r="4" spans="2:15" s="1" customFormat="1" ht="129.75" customHeight="1">
      <c r="B4" s="10"/>
      <c r="C4" s="11" t="s">
        <v>84</v>
      </c>
      <c r="D4" s="78" t="s">
        <v>92</v>
      </c>
      <c r="E4" s="13">
        <f>_xlfn.IFERROR(VLOOKUP($E2,'PRIPREMA (STATUS)'!$A$5:$F$128,2)&amp;" "&amp;VLOOKUP($E2,'PRIPREMA (STATUS)'!$A$5:$F$128,3),"")</f>
      </c>
      <c r="F4" s="14"/>
      <c r="G4" s="13">
        <f>_xlfn.IFERROR(VLOOKUP(G2,'PRIPREMA (STATUS)'!$A$5:$F$128,2)&amp;" "&amp;VLOOKUP(G2,'PRIPREMA (STATUS)'!$A$5:$F$128,3),"")</f>
      </c>
      <c r="H4" s="14"/>
      <c r="I4" s="13">
        <f>_xlfn.IFERROR(VLOOKUP(I2,'PRIPREMA (STATUS)'!$A$5:$F$128,2)&amp;" "&amp;VLOOKUP(I2,'PRIPREMA (STATUS)'!$A$5:$F$128,3),"")</f>
      </c>
      <c r="J4" s="14"/>
      <c r="K4" s="13">
        <f>_xlfn.IFERROR(VLOOKUP(K2,'PRIPREMA (STATUS)'!$A$5:$F$128,2)&amp;" "&amp;VLOOKUP(K2,'PRIPREMA (STATUS)'!$A$5:$F$128,3),"")</f>
      </c>
      <c r="L4" s="14"/>
      <c r="M4" s="37" t="s">
        <v>86</v>
      </c>
      <c r="N4" s="38"/>
      <c r="O4" s="1" t="s">
        <v>42</v>
      </c>
    </row>
    <row r="5" spans="2:15" ht="45" customHeight="1">
      <c r="B5" s="15"/>
      <c r="C5" s="44"/>
      <c r="D5" s="17">
        <f>_xlfn.IFERROR(VLOOKUP(C5,'PRIPREMA (STATUS)'!$A$5:$F$128,2)&amp;" "&amp;VLOOKUP(C5,'PRIPREMA (STATUS)'!$A$5:$F$128,3),"")</f>
      </c>
      <c r="E5" s="45"/>
      <c r="F5" s="46"/>
      <c r="G5" s="47"/>
      <c r="H5" s="48"/>
      <c r="I5" s="47"/>
      <c r="J5" s="48"/>
      <c r="K5" s="47"/>
      <c r="L5" s="48"/>
      <c r="M5" s="39">
        <f>SUM(G5,I5,K5)</f>
        <v>0</v>
      </c>
      <c r="N5" s="39">
        <f>SUM(H5,J5,L5)</f>
        <v>0</v>
      </c>
      <c r="O5" s="40" t="e">
        <f>M5/E9</f>
        <v>#DIV/0!</v>
      </c>
    </row>
    <row r="6" spans="2:15" ht="45" customHeight="1">
      <c r="B6" s="15"/>
      <c r="C6" s="44"/>
      <c r="D6" s="22">
        <f>_xlfn.IFERROR(VLOOKUP(C6,'PRIPREMA (STATUS)'!$A$5:$F$128,2)&amp;" "&amp;VLOOKUP(C6,'PRIPREMA (STATUS)'!$A$5:$F$128,3),"")</f>
      </c>
      <c r="E6" s="49"/>
      <c r="F6" s="50"/>
      <c r="G6" s="51"/>
      <c r="H6" s="52"/>
      <c r="I6" s="47"/>
      <c r="J6" s="48"/>
      <c r="K6" s="47"/>
      <c r="L6" s="48"/>
      <c r="M6" s="39">
        <f>SUM(E6,I6,K6)</f>
        <v>0</v>
      </c>
      <c r="N6" s="39">
        <f>SUM(F6,J6,L6)</f>
        <v>0</v>
      </c>
      <c r="O6" s="40" t="e">
        <f>M6/G9</f>
        <v>#DIV/0!</v>
      </c>
    </row>
    <row r="7" spans="2:15" ht="45" customHeight="1">
      <c r="B7" s="15"/>
      <c r="C7" s="44"/>
      <c r="D7" s="22">
        <f>_xlfn.IFERROR(VLOOKUP(C7,'PRIPREMA (STATUS)'!$A$5:$F$128,2)&amp;" "&amp;VLOOKUP(C7,'PRIPREMA (STATUS)'!$A$5:$F$128,3),"")</f>
      </c>
      <c r="E7" s="49"/>
      <c r="F7" s="50"/>
      <c r="G7" s="49"/>
      <c r="H7" s="50"/>
      <c r="I7" s="51"/>
      <c r="J7" s="52"/>
      <c r="K7" s="55"/>
      <c r="L7" s="56"/>
      <c r="M7" s="39">
        <f>SUM(E7,G7,K7)</f>
        <v>0</v>
      </c>
      <c r="N7" s="39">
        <f>SUM(F7,H7,L7)</f>
        <v>0</v>
      </c>
      <c r="O7" s="40" t="e">
        <f>M7/I9</f>
        <v>#DIV/0!</v>
      </c>
    </row>
    <row r="8" spans="2:15" ht="45" customHeight="1">
      <c r="B8" s="15"/>
      <c r="C8" s="44"/>
      <c r="D8" s="22">
        <f>_xlfn.IFERROR(VLOOKUP(C8,'PRIPREMA (STATUS)'!$A$5:$F$128,2)&amp;" "&amp;VLOOKUP(C8,'PRIPREMA (STATUS)'!$A$5:$F$128,3),"")</f>
      </c>
      <c r="E8" s="47"/>
      <c r="F8" s="48"/>
      <c r="G8" s="47"/>
      <c r="H8" s="48"/>
      <c r="I8" s="47"/>
      <c r="J8" s="48"/>
      <c r="K8" s="57"/>
      <c r="L8" s="58"/>
      <c r="M8" s="39">
        <f>SUM(E8,G8,I8)</f>
        <v>0</v>
      </c>
      <c r="N8" s="39">
        <f>SUM(F8,H8,J8)</f>
        <v>0</v>
      </c>
      <c r="O8" s="40" t="e">
        <f>M8/K9</f>
        <v>#DIV/0!</v>
      </c>
    </row>
    <row r="9" spans="5:11" ht="18">
      <c r="E9" s="2">
        <f>COUNTIF(E5:E8,"&lt;&gt;")</f>
        <v>0</v>
      </c>
      <c r="G9" s="2">
        <f>COUNTIF(G5:G8,"&lt;&gt;")</f>
        <v>0</v>
      </c>
      <c r="I9" s="2">
        <f>COUNTIF(I5:I8,"&lt;&gt;")</f>
        <v>0</v>
      </c>
      <c r="K9" s="2">
        <f>COUNTIF(K5:K8,"&lt;&gt;")</f>
        <v>0</v>
      </c>
    </row>
    <row r="99" spans="1:40" ht="18">
      <c r="A99" s="2" t="s">
        <v>51</v>
      </c>
      <c r="B99" s="2" t="s">
        <v>51</v>
      </c>
      <c r="C99" s="2" t="s">
        <v>51</v>
      </c>
      <c r="D99" s="2" t="s">
        <v>51</v>
      </c>
      <c r="E99" s="2" t="s">
        <v>51</v>
      </c>
      <c r="F99" s="2" t="s">
        <v>51</v>
      </c>
      <c r="G99" s="2" t="s">
        <v>51</v>
      </c>
      <c r="H99" s="2" t="s">
        <v>51</v>
      </c>
      <c r="I99" s="2" t="s">
        <v>51</v>
      </c>
      <c r="J99" s="2" t="s">
        <v>51</v>
      </c>
      <c r="K99" s="2" t="s">
        <v>51</v>
      </c>
      <c r="L99" s="2" t="s">
        <v>51</v>
      </c>
      <c r="M99" s="2" t="s">
        <v>51</v>
      </c>
      <c r="N99" s="2" t="s">
        <v>51</v>
      </c>
      <c r="O99" s="2" t="s">
        <v>51</v>
      </c>
      <c r="P99" s="2" t="s">
        <v>51</v>
      </c>
      <c r="Q99" s="2" t="s">
        <v>51</v>
      </c>
      <c r="R99" s="2" t="s">
        <v>51</v>
      </c>
      <c r="S99" s="2" t="s">
        <v>51</v>
      </c>
      <c r="T99" s="2" t="s">
        <v>51</v>
      </c>
      <c r="U99" s="2" t="s">
        <v>51</v>
      </c>
      <c r="V99" s="2" t="s">
        <v>51</v>
      </c>
      <c r="W99" s="2" t="s">
        <v>51</v>
      </c>
      <c r="X99" s="2" t="s">
        <v>51</v>
      </c>
      <c r="Y99" s="2" t="s">
        <v>51</v>
      </c>
      <c r="Z99" s="2" t="s">
        <v>51</v>
      </c>
      <c r="AA99" s="2" t="s">
        <v>51</v>
      </c>
      <c r="AB99" s="2" t="s">
        <v>51</v>
      </c>
      <c r="AC99" s="2" t="s">
        <v>51</v>
      </c>
      <c r="AD99" s="2" t="s">
        <v>51</v>
      </c>
      <c r="AE99" s="2" t="s">
        <v>51</v>
      </c>
      <c r="AF99" s="2" t="s">
        <v>51</v>
      </c>
      <c r="AG99" s="2" t="s">
        <v>51</v>
      </c>
      <c r="AH99" s="2" t="s">
        <v>51</v>
      </c>
      <c r="AI99" s="2" t="s">
        <v>51</v>
      </c>
      <c r="AJ99" s="2" t="s">
        <v>51</v>
      </c>
      <c r="AK99" s="2" t="s">
        <v>51</v>
      </c>
      <c r="AL99" s="2" t="s">
        <v>51</v>
      </c>
      <c r="AM99" s="2" t="s">
        <v>51</v>
      </c>
      <c r="AN99" s="2" t="s">
        <v>51</v>
      </c>
    </row>
    <row r="100" spans="2:5" ht="18">
      <c r="B100" s="41" t="s">
        <v>88</v>
      </c>
      <c r="C100" s="41" t="s">
        <v>89</v>
      </c>
      <c r="D100" s="41" t="s">
        <v>90</v>
      </c>
      <c r="E100" s="41" t="s">
        <v>42</v>
      </c>
    </row>
    <row r="101" spans="2:5" ht="18">
      <c r="B101" s="2">
        <f>C5</f>
        <v>0</v>
      </c>
      <c r="C101" s="2">
        <f>M5</f>
        <v>0</v>
      </c>
      <c r="D101" s="2">
        <f>N5</f>
        <v>0</v>
      </c>
      <c r="E101" s="2" t="e">
        <f>O5</f>
        <v>#DIV/0!</v>
      </c>
    </row>
    <row r="102" spans="2:5" ht="18">
      <c r="B102" s="2">
        <f aca="true" t="shared" si="0" ref="B102:B104">C6</f>
        <v>0</v>
      </c>
      <c r="C102" s="2">
        <f aca="true" t="shared" si="1" ref="C102:E104">M6</f>
        <v>0</v>
      </c>
      <c r="D102" s="2">
        <f t="shared" si="1"/>
        <v>0</v>
      </c>
      <c r="E102" s="2" t="e">
        <f t="shared" si="1"/>
        <v>#DIV/0!</v>
      </c>
    </row>
    <row r="103" spans="2:5" ht="18">
      <c r="B103" s="2">
        <f t="shared" si="0"/>
        <v>0</v>
      </c>
      <c r="C103" s="2">
        <f t="shared" si="1"/>
        <v>0</v>
      </c>
      <c r="D103" s="2">
        <f t="shared" si="1"/>
        <v>0</v>
      </c>
      <c r="E103" s="2" t="e">
        <f t="shared" si="1"/>
        <v>#DIV/0!</v>
      </c>
    </row>
    <row r="104" spans="2:5" ht="18">
      <c r="B104" s="2">
        <f t="shared" si="0"/>
        <v>0</v>
      </c>
      <c r="C104" s="2">
        <f t="shared" si="1"/>
        <v>0</v>
      </c>
      <c r="D104" s="2">
        <f t="shared" si="1"/>
        <v>0</v>
      </c>
      <c r="E104" s="2" t="e">
        <f t="shared" si="1"/>
        <v>#DIV/0!</v>
      </c>
    </row>
  </sheetData>
  <sheetProtection/>
  <mergeCells count="10">
    <mergeCell ref="E4:F4"/>
    <mergeCell ref="G4:H4"/>
    <mergeCell ref="I4:J4"/>
    <mergeCell ref="K4:L4"/>
    <mergeCell ref="M4:N4"/>
    <mergeCell ref="C2:D3"/>
    <mergeCell ref="E2:F3"/>
    <mergeCell ref="G2:H3"/>
    <mergeCell ref="I2:J3"/>
    <mergeCell ref="K2:L3"/>
  </mergeCells>
  <printOptions/>
  <pageMargins left="0.7" right="0.7" top="0.75" bottom="0.75" header="0.3" footer="0.3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0"/>
  <dimension ref="A1:AN104"/>
  <sheetViews>
    <sheetView showGridLines="0" zoomScale="67" zoomScaleNormal="67" zoomScaleSheetLayoutView="100" workbookViewId="0" topLeftCell="A1">
      <selection activeCell="E5" sqref="E5:L8"/>
    </sheetView>
  </sheetViews>
  <sheetFormatPr defaultColWidth="8.7109375" defaultRowHeight="15"/>
  <cols>
    <col min="1" max="1" width="32.7109375" style="2" customWidth="1"/>
    <col min="2" max="2" width="20.7109375" style="2" customWidth="1"/>
    <col min="3" max="3" width="8.7109375" style="2" customWidth="1"/>
    <col min="4" max="4" width="26.7109375" style="2" customWidth="1"/>
    <col min="5" max="12" width="8.7109375" style="2" customWidth="1"/>
    <col min="13" max="14" width="12.7109375" style="3" customWidth="1"/>
    <col min="15" max="16384" width="8.7109375" style="2" customWidth="1"/>
  </cols>
  <sheetData>
    <row r="1" spans="1:2" ht="18.75">
      <c r="A1" s="4"/>
      <c r="B1" s="4"/>
    </row>
    <row r="2" spans="1:12" ht="23.25" customHeight="1">
      <c r="A2" s="4"/>
      <c r="B2" s="4"/>
      <c r="C2" s="68" t="s">
        <v>91</v>
      </c>
      <c r="D2" s="69"/>
      <c r="E2" s="70">
        <f>C5</f>
        <v>0</v>
      </c>
      <c r="F2" s="71"/>
      <c r="G2" s="72">
        <f>C6</f>
        <v>0</v>
      </c>
      <c r="H2" s="71"/>
      <c r="I2" s="72">
        <f>C7</f>
        <v>0</v>
      </c>
      <c r="J2" s="71"/>
      <c r="K2" s="72">
        <f>C8</f>
        <v>0</v>
      </c>
      <c r="L2" s="71"/>
    </row>
    <row r="3" spans="1:12" ht="18.75">
      <c r="A3" s="4"/>
      <c r="B3" s="4"/>
      <c r="C3" s="73"/>
      <c r="D3" s="74"/>
      <c r="E3" s="75"/>
      <c r="F3" s="76"/>
      <c r="G3" s="77"/>
      <c r="H3" s="76"/>
      <c r="I3" s="77"/>
      <c r="J3" s="76"/>
      <c r="K3" s="77"/>
      <c r="L3" s="76"/>
    </row>
    <row r="4" spans="2:15" s="1" customFormat="1" ht="129.75" customHeight="1">
      <c r="B4" s="10"/>
      <c r="C4" s="11" t="s">
        <v>84</v>
      </c>
      <c r="D4" s="78" t="s">
        <v>92</v>
      </c>
      <c r="E4" s="13">
        <f>_xlfn.IFERROR(VLOOKUP($E2,'PRIPREMA (STATUS)'!$A$5:$F$128,2)&amp;" "&amp;VLOOKUP($E2,'PRIPREMA (STATUS)'!$A$5:$F$128,3),"")</f>
      </c>
      <c r="F4" s="14"/>
      <c r="G4" s="13">
        <f>_xlfn.IFERROR(VLOOKUP(G2,'PRIPREMA (STATUS)'!$A$5:$F$128,2)&amp;" "&amp;VLOOKUP(G2,'PRIPREMA (STATUS)'!$A$5:$F$128,3),"")</f>
      </c>
      <c r="H4" s="14"/>
      <c r="I4" s="13">
        <f>_xlfn.IFERROR(VLOOKUP(I2,'PRIPREMA (STATUS)'!$A$5:$F$128,2)&amp;" "&amp;VLOOKUP(I2,'PRIPREMA (STATUS)'!$A$5:$F$128,3),"")</f>
      </c>
      <c r="J4" s="14"/>
      <c r="K4" s="13">
        <f>_xlfn.IFERROR(VLOOKUP(K2,'PRIPREMA (STATUS)'!$A$5:$F$128,2)&amp;" "&amp;VLOOKUP(K2,'PRIPREMA (STATUS)'!$A$5:$F$128,3),"")</f>
      </c>
      <c r="L4" s="14"/>
      <c r="M4" s="37" t="s">
        <v>86</v>
      </c>
      <c r="N4" s="38"/>
      <c r="O4" s="1" t="s">
        <v>42</v>
      </c>
    </row>
    <row r="5" spans="2:15" ht="45" customHeight="1">
      <c r="B5" s="15"/>
      <c r="C5" s="44"/>
      <c r="D5" s="17">
        <f>_xlfn.IFERROR(VLOOKUP(C5,'PRIPREMA (STATUS)'!$A$5:$F$128,2)&amp;" "&amp;VLOOKUP(C5,'PRIPREMA (STATUS)'!$A$5:$F$128,3),"")</f>
      </c>
      <c r="E5" s="45"/>
      <c r="F5" s="46"/>
      <c r="G5" s="47"/>
      <c r="H5" s="48"/>
      <c r="I5" s="47"/>
      <c r="J5" s="48"/>
      <c r="K5" s="47"/>
      <c r="L5" s="48"/>
      <c r="M5" s="39">
        <f>SUM(G5,I5,K5)</f>
        <v>0</v>
      </c>
      <c r="N5" s="39">
        <f>SUM(H5,J5,L5)</f>
        <v>0</v>
      </c>
      <c r="O5" s="40" t="e">
        <f>M5/E9</f>
        <v>#DIV/0!</v>
      </c>
    </row>
    <row r="6" spans="2:15" ht="45" customHeight="1">
      <c r="B6" s="15"/>
      <c r="C6" s="44"/>
      <c r="D6" s="22">
        <f>_xlfn.IFERROR(VLOOKUP(C6,'PRIPREMA (STATUS)'!$A$5:$F$128,2)&amp;" "&amp;VLOOKUP(C6,'PRIPREMA (STATUS)'!$A$5:$F$128,3),"")</f>
      </c>
      <c r="E6" s="49"/>
      <c r="F6" s="50"/>
      <c r="G6" s="51"/>
      <c r="H6" s="52"/>
      <c r="I6" s="47"/>
      <c r="J6" s="48"/>
      <c r="K6" s="47"/>
      <c r="L6" s="48"/>
      <c r="M6" s="39">
        <f>SUM(E6,I6,K6)</f>
        <v>0</v>
      </c>
      <c r="N6" s="39">
        <f>SUM(F6,J6,L6)</f>
        <v>0</v>
      </c>
      <c r="O6" s="40" t="e">
        <f>M6/G9</f>
        <v>#DIV/0!</v>
      </c>
    </row>
    <row r="7" spans="2:15" ht="45" customHeight="1">
      <c r="B7" s="15"/>
      <c r="C7" s="44"/>
      <c r="D7" s="22">
        <f>_xlfn.IFERROR(VLOOKUP(C7,'PRIPREMA (STATUS)'!$A$5:$F$128,2)&amp;" "&amp;VLOOKUP(C7,'PRIPREMA (STATUS)'!$A$5:$F$128,3),"")</f>
      </c>
      <c r="E7" s="49"/>
      <c r="F7" s="50"/>
      <c r="G7" s="49"/>
      <c r="H7" s="50"/>
      <c r="I7" s="51"/>
      <c r="J7" s="52"/>
      <c r="K7" s="55"/>
      <c r="L7" s="56"/>
      <c r="M7" s="39">
        <f>SUM(E7,G7,K7)</f>
        <v>0</v>
      </c>
      <c r="N7" s="39">
        <f>SUM(F7,H7,L7)</f>
        <v>0</v>
      </c>
      <c r="O7" s="40" t="e">
        <f>M7/I9</f>
        <v>#DIV/0!</v>
      </c>
    </row>
    <row r="8" spans="2:15" ht="45" customHeight="1">
      <c r="B8" s="15"/>
      <c r="C8" s="44"/>
      <c r="D8" s="22">
        <f>_xlfn.IFERROR(VLOOKUP(C8,'PRIPREMA (STATUS)'!$A$5:$F$128,2)&amp;" "&amp;VLOOKUP(C8,'PRIPREMA (STATUS)'!$A$5:$F$128,3),"")</f>
      </c>
      <c r="E8" s="47"/>
      <c r="F8" s="48"/>
      <c r="G8" s="47"/>
      <c r="H8" s="48"/>
      <c r="I8" s="47"/>
      <c r="J8" s="48"/>
      <c r="K8" s="57"/>
      <c r="L8" s="58"/>
      <c r="M8" s="39">
        <f>SUM(E8,G8,I8)</f>
        <v>0</v>
      </c>
      <c r="N8" s="39">
        <f>SUM(F8,H8,J8)</f>
        <v>0</v>
      </c>
      <c r="O8" s="40" t="e">
        <f>M8/K9</f>
        <v>#DIV/0!</v>
      </c>
    </row>
    <row r="9" spans="5:11" ht="18">
      <c r="E9" s="2">
        <f>COUNTIF(E5:E8,"&lt;&gt;")</f>
        <v>0</v>
      </c>
      <c r="G9" s="2">
        <f>COUNTIF(G5:G8,"&lt;&gt;")</f>
        <v>0</v>
      </c>
      <c r="I9" s="2">
        <f>COUNTIF(I5:I8,"&lt;&gt;")</f>
        <v>0</v>
      </c>
      <c r="K9" s="2">
        <f>COUNTIF(K5:K8,"&lt;&gt;")</f>
        <v>0</v>
      </c>
    </row>
    <row r="99" spans="1:40" ht="18">
      <c r="A99" s="2" t="s">
        <v>51</v>
      </c>
      <c r="B99" s="2" t="s">
        <v>51</v>
      </c>
      <c r="C99" s="2" t="s">
        <v>51</v>
      </c>
      <c r="D99" s="2" t="s">
        <v>51</v>
      </c>
      <c r="E99" s="2" t="s">
        <v>51</v>
      </c>
      <c r="F99" s="2" t="s">
        <v>51</v>
      </c>
      <c r="G99" s="2" t="s">
        <v>51</v>
      </c>
      <c r="H99" s="2" t="s">
        <v>51</v>
      </c>
      <c r="I99" s="2" t="s">
        <v>51</v>
      </c>
      <c r="J99" s="2" t="s">
        <v>51</v>
      </c>
      <c r="K99" s="2" t="s">
        <v>51</v>
      </c>
      <c r="L99" s="2" t="s">
        <v>51</v>
      </c>
      <c r="M99" s="2" t="s">
        <v>51</v>
      </c>
      <c r="N99" s="2" t="s">
        <v>51</v>
      </c>
      <c r="O99" s="2" t="s">
        <v>51</v>
      </c>
      <c r="P99" s="2" t="s">
        <v>51</v>
      </c>
      <c r="Q99" s="2" t="s">
        <v>51</v>
      </c>
      <c r="R99" s="2" t="s">
        <v>51</v>
      </c>
      <c r="S99" s="2" t="s">
        <v>51</v>
      </c>
      <c r="T99" s="2" t="s">
        <v>51</v>
      </c>
      <c r="U99" s="2" t="s">
        <v>51</v>
      </c>
      <c r="V99" s="2" t="s">
        <v>51</v>
      </c>
      <c r="W99" s="2" t="s">
        <v>51</v>
      </c>
      <c r="X99" s="2" t="s">
        <v>51</v>
      </c>
      <c r="Y99" s="2" t="s">
        <v>51</v>
      </c>
      <c r="Z99" s="2" t="s">
        <v>51</v>
      </c>
      <c r="AA99" s="2" t="s">
        <v>51</v>
      </c>
      <c r="AB99" s="2" t="s">
        <v>51</v>
      </c>
      <c r="AC99" s="2" t="s">
        <v>51</v>
      </c>
      <c r="AD99" s="2" t="s">
        <v>51</v>
      </c>
      <c r="AE99" s="2" t="s">
        <v>51</v>
      </c>
      <c r="AF99" s="2" t="s">
        <v>51</v>
      </c>
      <c r="AG99" s="2" t="s">
        <v>51</v>
      </c>
      <c r="AH99" s="2" t="s">
        <v>51</v>
      </c>
      <c r="AI99" s="2" t="s">
        <v>51</v>
      </c>
      <c r="AJ99" s="2" t="s">
        <v>51</v>
      </c>
      <c r="AK99" s="2" t="s">
        <v>51</v>
      </c>
      <c r="AL99" s="2" t="s">
        <v>51</v>
      </c>
      <c r="AM99" s="2" t="s">
        <v>51</v>
      </c>
      <c r="AN99" s="2" t="s">
        <v>51</v>
      </c>
    </row>
    <row r="100" spans="2:5" ht="18">
      <c r="B100" s="41" t="s">
        <v>88</v>
      </c>
      <c r="C100" s="41" t="s">
        <v>89</v>
      </c>
      <c r="D100" s="41" t="s">
        <v>90</v>
      </c>
      <c r="E100" s="41" t="s">
        <v>42</v>
      </c>
    </row>
    <row r="101" spans="2:5" ht="18">
      <c r="B101" s="2">
        <f>C5</f>
        <v>0</v>
      </c>
      <c r="C101" s="2">
        <f>M5</f>
        <v>0</v>
      </c>
      <c r="D101" s="2">
        <f>N5</f>
        <v>0</v>
      </c>
      <c r="E101" s="2" t="e">
        <f>O5</f>
        <v>#DIV/0!</v>
      </c>
    </row>
    <row r="102" spans="2:5" ht="18">
      <c r="B102" s="2">
        <f aca="true" t="shared" si="0" ref="B102:B104">C6</f>
        <v>0</v>
      </c>
      <c r="C102" s="2">
        <f aca="true" t="shared" si="1" ref="C102:E104">M6</f>
        <v>0</v>
      </c>
      <c r="D102" s="2">
        <f t="shared" si="1"/>
        <v>0</v>
      </c>
      <c r="E102" s="2" t="e">
        <f t="shared" si="1"/>
        <v>#DIV/0!</v>
      </c>
    </row>
    <row r="103" spans="2:5" ht="18">
      <c r="B103" s="2">
        <f t="shared" si="0"/>
        <v>0</v>
      </c>
      <c r="C103" s="2">
        <f t="shared" si="1"/>
        <v>0</v>
      </c>
      <c r="D103" s="2">
        <f t="shared" si="1"/>
        <v>0</v>
      </c>
      <c r="E103" s="2" t="e">
        <f t="shared" si="1"/>
        <v>#DIV/0!</v>
      </c>
    </row>
    <row r="104" spans="2:5" ht="18">
      <c r="B104" s="2">
        <f t="shared" si="0"/>
        <v>0</v>
      </c>
      <c r="C104" s="2">
        <f t="shared" si="1"/>
        <v>0</v>
      </c>
      <c r="D104" s="2">
        <f t="shared" si="1"/>
        <v>0</v>
      </c>
      <c r="E104" s="2" t="e">
        <f t="shared" si="1"/>
        <v>#DIV/0!</v>
      </c>
    </row>
  </sheetData>
  <sheetProtection/>
  <mergeCells count="10">
    <mergeCell ref="E4:F4"/>
    <mergeCell ref="G4:H4"/>
    <mergeCell ref="I4:J4"/>
    <mergeCell ref="K4:L4"/>
    <mergeCell ref="M4:N4"/>
    <mergeCell ref="C2:D3"/>
    <mergeCell ref="E2:F3"/>
    <mergeCell ref="G2:H3"/>
    <mergeCell ref="I2:J3"/>
    <mergeCell ref="K2:L3"/>
  </mergeCells>
  <printOptions/>
  <pageMargins left="0.7" right="0.7" top="0.75" bottom="0.75" header="0.3" footer="0.3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1"/>
  <dimension ref="A1:AN104"/>
  <sheetViews>
    <sheetView showGridLines="0" zoomScale="67" zoomScaleNormal="67" zoomScaleSheetLayoutView="100" workbookViewId="0" topLeftCell="A1">
      <selection activeCell="E5" sqref="E5:L8"/>
    </sheetView>
  </sheetViews>
  <sheetFormatPr defaultColWidth="8.7109375" defaultRowHeight="15"/>
  <cols>
    <col min="1" max="1" width="32.7109375" style="2" customWidth="1"/>
    <col min="2" max="2" width="20.7109375" style="2" customWidth="1"/>
    <col min="3" max="3" width="8.7109375" style="2" customWidth="1"/>
    <col min="4" max="4" width="26.7109375" style="2" customWidth="1"/>
    <col min="5" max="12" width="8.7109375" style="2" customWidth="1"/>
    <col min="13" max="14" width="12.7109375" style="3" customWidth="1"/>
    <col min="15" max="16384" width="8.7109375" style="2" customWidth="1"/>
  </cols>
  <sheetData>
    <row r="1" spans="1:2" ht="18.75">
      <c r="A1" s="4"/>
      <c r="B1" s="4"/>
    </row>
    <row r="2" spans="1:12" ht="23.25" customHeight="1">
      <c r="A2" s="4"/>
      <c r="B2" s="4"/>
      <c r="C2" s="68" t="s">
        <v>91</v>
      </c>
      <c r="D2" s="69"/>
      <c r="E2" s="70">
        <f>C5</f>
        <v>0</v>
      </c>
      <c r="F2" s="71"/>
      <c r="G2" s="72">
        <f>C6</f>
        <v>0</v>
      </c>
      <c r="H2" s="71"/>
      <c r="I2" s="72">
        <f>C7</f>
        <v>0</v>
      </c>
      <c r="J2" s="71"/>
      <c r="K2" s="72">
        <f>C8</f>
        <v>0</v>
      </c>
      <c r="L2" s="71"/>
    </row>
    <row r="3" spans="1:12" ht="18.75">
      <c r="A3" s="4"/>
      <c r="B3" s="4"/>
      <c r="C3" s="73"/>
      <c r="D3" s="74"/>
      <c r="E3" s="75"/>
      <c r="F3" s="76"/>
      <c r="G3" s="77"/>
      <c r="H3" s="76"/>
      <c r="I3" s="77"/>
      <c r="J3" s="76"/>
      <c r="K3" s="77"/>
      <c r="L3" s="76"/>
    </row>
    <row r="4" spans="2:15" s="1" customFormat="1" ht="129.75" customHeight="1">
      <c r="B4" s="10"/>
      <c r="C4" s="11" t="s">
        <v>84</v>
      </c>
      <c r="D4" s="78" t="s">
        <v>92</v>
      </c>
      <c r="E4" s="13">
        <f>_xlfn.IFERROR(VLOOKUP($E2,'PRIPREMA (STATUS)'!$A$5:$F$128,2)&amp;" "&amp;VLOOKUP($E2,'PRIPREMA (STATUS)'!$A$5:$F$128,3),"")</f>
      </c>
      <c r="F4" s="14"/>
      <c r="G4" s="13">
        <f>_xlfn.IFERROR(VLOOKUP(G2,'PRIPREMA (STATUS)'!$A$5:$F$128,2)&amp;" "&amp;VLOOKUP(G2,'PRIPREMA (STATUS)'!$A$5:$F$128,3),"")</f>
      </c>
      <c r="H4" s="14"/>
      <c r="I4" s="13">
        <f>_xlfn.IFERROR(VLOOKUP(I2,'PRIPREMA (STATUS)'!$A$5:$F$128,2)&amp;" "&amp;VLOOKUP(I2,'PRIPREMA (STATUS)'!$A$5:$F$128,3),"")</f>
      </c>
      <c r="J4" s="14"/>
      <c r="K4" s="13">
        <f>_xlfn.IFERROR(VLOOKUP(K2,'PRIPREMA (STATUS)'!$A$5:$F$128,2)&amp;" "&amp;VLOOKUP(K2,'PRIPREMA (STATUS)'!$A$5:$F$128,3),"")</f>
      </c>
      <c r="L4" s="14"/>
      <c r="M4" s="37" t="s">
        <v>86</v>
      </c>
      <c r="N4" s="38"/>
      <c r="O4" s="1" t="s">
        <v>42</v>
      </c>
    </row>
    <row r="5" spans="2:15" ht="45" customHeight="1">
      <c r="B5" s="15"/>
      <c r="C5" s="44"/>
      <c r="D5" s="17">
        <f>_xlfn.IFERROR(VLOOKUP(C5,'PRIPREMA (STATUS)'!$A$5:$F$128,2)&amp;" "&amp;VLOOKUP(C5,'PRIPREMA (STATUS)'!$A$5:$F$128,3),"")</f>
      </c>
      <c r="E5" s="45"/>
      <c r="F5" s="46"/>
      <c r="G5" s="47"/>
      <c r="H5" s="48"/>
      <c r="I5" s="47"/>
      <c r="J5" s="48"/>
      <c r="K5" s="47"/>
      <c r="L5" s="48"/>
      <c r="M5" s="39">
        <f>SUM(G5,I5,K5)</f>
        <v>0</v>
      </c>
      <c r="N5" s="39">
        <f>SUM(H5,J5,L5)</f>
        <v>0</v>
      </c>
      <c r="O5" s="40" t="e">
        <f>M5/E9</f>
        <v>#DIV/0!</v>
      </c>
    </row>
    <row r="6" spans="2:15" ht="45" customHeight="1">
      <c r="B6" s="15"/>
      <c r="C6" s="44"/>
      <c r="D6" s="22">
        <f>_xlfn.IFERROR(VLOOKUP(C6,'PRIPREMA (STATUS)'!$A$5:$F$128,2)&amp;" "&amp;VLOOKUP(C6,'PRIPREMA (STATUS)'!$A$5:$F$128,3),"")</f>
      </c>
      <c r="E6" s="49"/>
      <c r="F6" s="50"/>
      <c r="G6" s="51"/>
      <c r="H6" s="52"/>
      <c r="I6" s="47"/>
      <c r="J6" s="48"/>
      <c r="K6" s="47"/>
      <c r="L6" s="48"/>
      <c r="M6" s="39">
        <f>SUM(E6,I6,K6)</f>
        <v>0</v>
      </c>
      <c r="N6" s="39">
        <f>SUM(F6,J6,L6)</f>
        <v>0</v>
      </c>
      <c r="O6" s="40" t="e">
        <f>M6/G9</f>
        <v>#DIV/0!</v>
      </c>
    </row>
    <row r="7" spans="2:15" ht="45" customHeight="1">
      <c r="B7" s="15"/>
      <c r="C7" s="44"/>
      <c r="D7" s="22">
        <f>_xlfn.IFERROR(VLOOKUP(C7,'PRIPREMA (STATUS)'!$A$5:$F$128,2)&amp;" "&amp;VLOOKUP(C7,'PRIPREMA (STATUS)'!$A$5:$F$128,3),"")</f>
      </c>
      <c r="E7" s="49"/>
      <c r="F7" s="50"/>
      <c r="G7" s="49"/>
      <c r="H7" s="50"/>
      <c r="I7" s="51"/>
      <c r="J7" s="52"/>
      <c r="K7" s="55"/>
      <c r="L7" s="56"/>
      <c r="M7" s="39">
        <f>SUM(E7,G7,K7)</f>
        <v>0</v>
      </c>
      <c r="N7" s="39">
        <f>SUM(F7,H7,L7)</f>
        <v>0</v>
      </c>
      <c r="O7" s="40" t="e">
        <f>M7/I9</f>
        <v>#DIV/0!</v>
      </c>
    </row>
    <row r="8" spans="2:15" ht="45" customHeight="1">
      <c r="B8" s="15"/>
      <c r="C8" s="44"/>
      <c r="D8" s="22">
        <f>_xlfn.IFERROR(VLOOKUP(C8,'PRIPREMA (STATUS)'!$A$5:$F$128,2)&amp;" "&amp;VLOOKUP(C8,'PRIPREMA (STATUS)'!$A$5:$F$128,3),"")</f>
      </c>
      <c r="E8" s="47"/>
      <c r="F8" s="48"/>
      <c r="G8" s="47"/>
      <c r="H8" s="48"/>
      <c r="I8" s="47"/>
      <c r="J8" s="48"/>
      <c r="K8" s="57"/>
      <c r="L8" s="58"/>
      <c r="M8" s="39">
        <f>SUM(E8,G8,I8)</f>
        <v>0</v>
      </c>
      <c r="N8" s="39">
        <f>SUM(F8,H8,J8)</f>
        <v>0</v>
      </c>
      <c r="O8" s="40" t="e">
        <f>M8/K9</f>
        <v>#DIV/0!</v>
      </c>
    </row>
    <row r="9" spans="5:11" ht="18">
      <c r="E9" s="2">
        <f>COUNTIF(E5:E8,"&lt;&gt;")</f>
        <v>0</v>
      </c>
      <c r="G9" s="2">
        <f>COUNTIF(G5:G8,"&lt;&gt;")</f>
        <v>0</v>
      </c>
      <c r="I9" s="2">
        <f>COUNTIF(I5:I8,"&lt;&gt;")</f>
        <v>0</v>
      </c>
      <c r="K9" s="2">
        <f>COUNTIF(K5:K8,"&lt;&gt;")</f>
        <v>0</v>
      </c>
    </row>
    <row r="99" spans="1:40" ht="18">
      <c r="A99" s="2" t="s">
        <v>51</v>
      </c>
      <c r="B99" s="2" t="s">
        <v>51</v>
      </c>
      <c r="C99" s="2" t="s">
        <v>51</v>
      </c>
      <c r="D99" s="2" t="s">
        <v>51</v>
      </c>
      <c r="E99" s="2" t="s">
        <v>51</v>
      </c>
      <c r="F99" s="2" t="s">
        <v>51</v>
      </c>
      <c r="G99" s="2" t="s">
        <v>51</v>
      </c>
      <c r="H99" s="2" t="s">
        <v>51</v>
      </c>
      <c r="I99" s="2" t="s">
        <v>51</v>
      </c>
      <c r="J99" s="2" t="s">
        <v>51</v>
      </c>
      <c r="K99" s="2" t="s">
        <v>51</v>
      </c>
      <c r="L99" s="2" t="s">
        <v>51</v>
      </c>
      <c r="M99" s="2" t="s">
        <v>51</v>
      </c>
      <c r="N99" s="2" t="s">
        <v>51</v>
      </c>
      <c r="O99" s="2" t="s">
        <v>51</v>
      </c>
      <c r="P99" s="2" t="s">
        <v>51</v>
      </c>
      <c r="Q99" s="2" t="s">
        <v>51</v>
      </c>
      <c r="R99" s="2" t="s">
        <v>51</v>
      </c>
      <c r="S99" s="2" t="s">
        <v>51</v>
      </c>
      <c r="T99" s="2" t="s">
        <v>51</v>
      </c>
      <c r="U99" s="2" t="s">
        <v>51</v>
      </c>
      <c r="V99" s="2" t="s">
        <v>51</v>
      </c>
      <c r="W99" s="2" t="s">
        <v>51</v>
      </c>
      <c r="X99" s="2" t="s">
        <v>51</v>
      </c>
      <c r="Y99" s="2" t="s">
        <v>51</v>
      </c>
      <c r="Z99" s="2" t="s">
        <v>51</v>
      </c>
      <c r="AA99" s="2" t="s">
        <v>51</v>
      </c>
      <c r="AB99" s="2" t="s">
        <v>51</v>
      </c>
      <c r="AC99" s="2" t="s">
        <v>51</v>
      </c>
      <c r="AD99" s="2" t="s">
        <v>51</v>
      </c>
      <c r="AE99" s="2" t="s">
        <v>51</v>
      </c>
      <c r="AF99" s="2" t="s">
        <v>51</v>
      </c>
      <c r="AG99" s="2" t="s">
        <v>51</v>
      </c>
      <c r="AH99" s="2" t="s">
        <v>51</v>
      </c>
      <c r="AI99" s="2" t="s">
        <v>51</v>
      </c>
      <c r="AJ99" s="2" t="s">
        <v>51</v>
      </c>
      <c r="AK99" s="2" t="s">
        <v>51</v>
      </c>
      <c r="AL99" s="2" t="s">
        <v>51</v>
      </c>
      <c r="AM99" s="2" t="s">
        <v>51</v>
      </c>
      <c r="AN99" s="2" t="s">
        <v>51</v>
      </c>
    </row>
    <row r="100" spans="2:5" ht="18">
      <c r="B100" s="41" t="s">
        <v>88</v>
      </c>
      <c r="C100" s="41" t="s">
        <v>89</v>
      </c>
      <c r="D100" s="41" t="s">
        <v>90</v>
      </c>
      <c r="E100" s="41" t="s">
        <v>42</v>
      </c>
    </row>
    <row r="101" spans="2:5" ht="18">
      <c r="B101" s="2">
        <f>C5</f>
        <v>0</v>
      </c>
      <c r="C101" s="2">
        <f>M5</f>
        <v>0</v>
      </c>
      <c r="D101" s="2">
        <f>N5</f>
        <v>0</v>
      </c>
      <c r="E101" s="2" t="e">
        <f>O5</f>
        <v>#DIV/0!</v>
      </c>
    </row>
    <row r="102" spans="2:5" ht="18">
      <c r="B102" s="2">
        <f aca="true" t="shared" si="0" ref="B102:B104">C6</f>
        <v>0</v>
      </c>
      <c r="C102" s="2">
        <f aca="true" t="shared" si="1" ref="C102:E104">M6</f>
        <v>0</v>
      </c>
      <c r="D102" s="2">
        <f t="shared" si="1"/>
        <v>0</v>
      </c>
      <c r="E102" s="2" t="e">
        <f t="shared" si="1"/>
        <v>#DIV/0!</v>
      </c>
    </row>
    <row r="103" spans="2:5" ht="18">
      <c r="B103" s="2">
        <f t="shared" si="0"/>
        <v>0</v>
      </c>
      <c r="C103" s="2">
        <f t="shared" si="1"/>
        <v>0</v>
      </c>
      <c r="D103" s="2">
        <f t="shared" si="1"/>
        <v>0</v>
      </c>
      <c r="E103" s="2" t="e">
        <f t="shared" si="1"/>
        <v>#DIV/0!</v>
      </c>
    </row>
    <row r="104" spans="2:5" ht="18">
      <c r="B104" s="2">
        <f t="shared" si="0"/>
        <v>0</v>
      </c>
      <c r="C104" s="2">
        <f t="shared" si="1"/>
        <v>0</v>
      </c>
      <c r="D104" s="2">
        <f t="shared" si="1"/>
        <v>0</v>
      </c>
      <c r="E104" s="2" t="e">
        <f t="shared" si="1"/>
        <v>#DIV/0!</v>
      </c>
    </row>
  </sheetData>
  <sheetProtection/>
  <mergeCells count="10">
    <mergeCell ref="E4:F4"/>
    <mergeCell ref="G4:H4"/>
    <mergeCell ref="I4:J4"/>
    <mergeCell ref="K4:L4"/>
    <mergeCell ref="M4:N4"/>
    <mergeCell ref="C2:D3"/>
    <mergeCell ref="E2:F3"/>
    <mergeCell ref="G2:H3"/>
    <mergeCell ref="I2:J3"/>
    <mergeCell ref="K2:L3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M655"/>
  <sheetViews>
    <sheetView showGridLines="0" zoomScale="79" zoomScaleNormal="79" zoomScaleSheetLayoutView="100" workbookViewId="0" topLeftCell="A1">
      <selection activeCell="C200" sqref="C200"/>
    </sheetView>
  </sheetViews>
  <sheetFormatPr defaultColWidth="9.00390625" defaultRowHeight="15"/>
  <cols>
    <col min="1" max="1" width="25.7109375" style="0" customWidth="1"/>
    <col min="3" max="3" width="16.7109375" style="0" customWidth="1"/>
    <col min="4" max="4" width="7.7109375" style="0" customWidth="1"/>
    <col min="5" max="5" width="17.421875" style="0" customWidth="1"/>
    <col min="6" max="6" width="17.28125" style="0" customWidth="1"/>
    <col min="7" max="8" width="9.7109375" style="0" customWidth="1"/>
    <col min="10" max="10" width="10.28125" style="0" customWidth="1"/>
    <col min="11" max="11" width="10.8515625" style="0" customWidth="1"/>
    <col min="13" max="13" width="8.7109375" style="135" bestFit="1" customWidth="1"/>
  </cols>
  <sheetData>
    <row r="1" spans="1:6" ht="15">
      <c r="A1" s="136" t="s">
        <v>0</v>
      </c>
      <c r="B1" s="136"/>
      <c r="C1" s="136"/>
      <c r="D1" s="137" t="s">
        <v>3</v>
      </c>
      <c r="E1" s="137"/>
      <c r="F1" s="137" t="s">
        <v>4</v>
      </c>
    </row>
    <row r="2" spans="1:6" ht="22.5" customHeight="1">
      <c r="A2" s="138" t="s">
        <v>1</v>
      </c>
      <c r="B2" s="139"/>
      <c r="C2" s="140"/>
      <c r="D2" s="138" t="s">
        <v>6</v>
      </c>
      <c r="E2" s="140"/>
      <c r="F2" s="141" t="s">
        <v>7</v>
      </c>
    </row>
    <row r="3" ht="15">
      <c r="A3" t="s">
        <v>8</v>
      </c>
    </row>
    <row r="4" ht="15">
      <c r="A4" s="141" t="s">
        <v>11</v>
      </c>
    </row>
    <row r="5" ht="15"/>
    <row r="6" spans="1:3" ht="15" customHeight="1">
      <c r="A6" s="142" t="s">
        <v>16</v>
      </c>
      <c r="B6" s="143">
        <v>5</v>
      </c>
      <c r="C6" s="134"/>
    </row>
    <row r="7" spans="1:8" ht="15" customHeight="1">
      <c r="A7" s="144"/>
      <c r="B7" s="144" t="s">
        <v>17</v>
      </c>
      <c r="C7" s="144" t="s">
        <v>18</v>
      </c>
      <c r="D7" s="144" t="s">
        <v>19</v>
      </c>
      <c r="E7" s="144" t="s">
        <v>20</v>
      </c>
      <c r="F7" s="145" t="s">
        <v>21</v>
      </c>
      <c r="G7" s="146" t="s">
        <v>22</v>
      </c>
      <c r="H7" s="147"/>
    </row>
    <row r="8" spans="1:8" ht="15">
      <c r="A8" s="148" t="s">
        <v>23</v>
      </c>
      <c r="B8" s="149">
        <v>2</v>
      </c>
      <c r="C8" s="150"/>
      <c r="D8" s="151">
        <f>SUM(J27:J34)</f>
        <v>32</v>
      </c>
      <c r="E8" s="151">
        <f>SUM(M27:M34)</f>
        <v>8</v>
      </c>
      <c r="F8" s="152">
        <f>SUM(L27:L34)</f>
        <v>26</v>
      </c>
      <c r="G8" s="153">
        <f>_xlfn.RANK.EQ($E8,$E$8:$E$23)+_xlfn.COUNTIFS($E$8:$E$23,$E8,$F$8:$F$23,"&gt;"&amp;$F8)</f>
        <v>1</v>
      </c>
      <c r="H8" s="147"/>
    </row>
    <row r="9" spans="1:8" ht="15">
      <c r="A9" s="154" t="s">
        <v>24</v>
      </c>
      <c r="B9" s="149">
        <v>2</v>
      </c>
      <c r="C9" s="150"/>
      <c r="D9" s="151">
        <f>SUM(J38:J45)</f>
        <v>22</v>
      </c>
      <c r="E9" s="151">
        <f>SUM(M38:M45)</f>
        <v>5.5</v>
      </c>
      <c r="F9" s="152">
        <f>SUM(L38:L45)</f>
        <v>8</v>
      </c>
      <c r="G9" s="153">
        <f aca="true" t="shared" si="0" ref="G9:G23">_xlfn.RANK.EQ($E9,$E$8:$E$23)+_xlfn.COUNTIFS($E$8:$E$23,$E9,$F$8:$F$23,"&gt;"&amp;$F9)</f>
        <v>3</v>
      </c>
      <c r="H9" s="147"/>
    </row>
    <row r="10" spans="1:8" ht="15">
      <c r="A10" s="155" t="s">
        <v>25</v>
      </c>
      <c r="B10" s="149">
        <v>2</v>
      </c>
      <c r="C10" s="150"/>
      <c r="D10" s="151">
        <f>SUM(J49:J56)</f>
        <v>16</v>
      </c>
      <c r="E10" s="151">
        <f>SUM(M49:M56)</f>
        <v>4</v>
      </c>
      <c r="F10" s="152">
        <f>SUM(L49:L56)</f>
        <v>-4</v>
      </c>
      <c r="G10" s="153">
        <f t="shared" si="0"/>
        <v>4</v>
      </c>
      <c r="H10" s="147"/>
    </row>
    <row r="11" spans="1:8" ht="15">
      <c r="A11" s="156" t="s">
        <v>26</v>
      </c>
      <c r="B11" s="149">
        <v>2</v>
      </c>
      <c r="C11" s="150"/>
      <c r="D11" s="151">
        <f>SUM(J60:J67)</f>
        <v>12</v>
      </c>
      <c r="E11" s="151">
        <f>SUM(M60:M67)</f>
        <v>3</v>
      </c>
      <c r="F11" s="152">
        <f>SUM(L60:L67)</f>
        <v>-8</v>
      </c>
      <c r="G11" s="153">
        <f t="shared" si="0"/>
        <v>5</v>
      </c>
      <c r="H11" s="147"/>
    </row>
    <row r="12" spans="1:8" ht="15">
      <c r="A12" s="157" t="s">
        <v>27</v>
      </c>
      <c r="B12" s="149">
        <v>2</v>
      </c>
      <c r="C12" s="150"/>
      <c r="D12" s="151">
        <f>SUM(J71:J78)</f>
        <v>22</v>
      </c>
      <c r="E12" s="151">
        <f>SUM(M71:M78)</f>
        <v>5.5</v>
      </c>
      <c r="F12" s="152">
        <f>SUM(L71:L78)</f>
        <v>10</v>
      </c>
      <c r="G12" s="153">
        <f t="shared" si="0"/>
        <v>2</v>
      </c>
      <c r="H12" s="147"/>
    </row>
    <row r="13" spans="1:8" ht="15" hidden="1">
      <c r="A13" s="158" t="s">
        <v>28</v>
      </c>
      <c r="B13" s="149"/>
      <c r="C13" s="150"/>
      <c r="D13" s="151">
        <f>SUM(J82:J89)</f>
        <v>0</v>
      </c>
      <c r="E13" s="151">
        <f>SUM(M82:M89)</f>
        <v>0</v>
      </c>
      <c r="F13" s="152">
        <f>SUM(L82:L89)</f>
        <v>0</v>
      </c>
      <c r="G13" s="153">
        <f t="shared" si="0"/>
        <v>6</v>
      </c>
      <c r="H13" s="147"/>
    </row>
    <row r="14" spans="1:8" ht="15" hidden="1">
      <c r="A14" s="142" t="s">
        <v>29</v>
      </c>
      <c r="B14" s="149"/>
      <c r="C14" s="150"/>
      <c r="D14" s="151">
        <f>SUM(J93:J100)</f>
        <v>0</v>
      </c>
      <c r="E14" s="151">
        <f>SUM(M93:M100)</f>
        <v>0</v>
      </c>
      <c r="F14" s="152">
        <f>SUM(L93:L100)</f>
        <v>0</v>
      </c>
      <c r="G14" s="153">
        <f t="shared" si="0"/>
        <v>6</v>
      </c>
      <c r="H14" s="147"/>
    </row>
    <row r="15" spans="1:8" ht="15" hidden="1">
      <c r="A15" s="159" t="s">
        <v>30</v>
      </c>
      <c r="B15" s="149"/>
      <c r="C15" s="150"/>
      <c r="D15" s="151">
        <f>SUM(J104:J111)</f>
        <v>0</v>
      </c>
      <c r="E15" s="151">
        <f>SUM(M104:M111)</f>
        <v>0</v>
      </c>
      <c r="F15" s="152">
        <f>SUM(L104:L111)</f>
        <v>0</v>
      </c>
      <c r="G15" s="153">
        <f t="shared" si="0"/>
        <v>6</v>
      </c>
      <c r="H15" s="147"/>
    </row>
    <row r="16" spans="1:8" ht="15" hidden="1">
      <c r="A16" s="148" t="s">
        <v>31</v>
      </c>
      <c r="B16" s="149"/>
      <c r="C16" s="150"/>
      <c r="D16" s="151">
        <f>SUM(J114:J121)</f>
        <v>0</v>
      </c>
      <c r="E16" s="151">
        <f>SUM(M114:M121)</f>
        <v>0</v>
      </c>
      <c r="F16" s="152">
        <f>SUM(L114:L121)</f>
        <v>0</v>
      </c>
      <c r="G16" s="153">
        <f t="shared" si="0"/>
        <v>6</v>
      </c>
      <c r="H16" s="147"/>
    </row>
    <row r="17" spans="1:8" ht="15" hidden="1">
      <c r="A17" s="154" t="s">
        <v>32</v>
      </c>
      <c r="B17" s="149"/>
      <c r="C17" s="150"/>
      <c r="D17" s="151">
        <f>SUM(J125:J132)</f>
        <v>0</v>
      </c>
      <c r="E17" s="151">
        <f>SUM(M125:M132)</f>
        <v>0</v>
      </c>
      <c r="F17" s="152">
        <f>SUM(L125:L132)</f>
        <v>0</v>
      </c>
      <c r="G17" s="153">
        <f t="shared" si="0"/>
        <v>6</v>
      </c>
      <c r="H17" s="147"/>
    </row>
    <row r="18" spans="1:8" ht="15" hidden="1">
      <c r="A18" s="155" t="s">
        <v>33</v>
      </c>
      <c r="B18" s="149"/>
      <c r="C18" s="150"/>
      <c r="D18" s="151">
        <f>SUM(J136:J143)</f>
        <v>0</v>
      </c>
      <c r="E18" s="151">
        <f>SUM(M136:M143)</f>
        <v>0</v>
      </c>
      <c r="F18" s="152">
        <f>SUM(L136:L143)</f>
        <v>0</v>
      </c>
      <c r="G18" s="153">
        <f t="shared" si="0"/>
        <v>6</v>
      </c>
      <c r="H18" s="147"/>
    </row>
    <row r="19" spans="1:8" ht="15" hidden="1">
      <c r="A19" s="156" t="s">
        <v>34</v>
      </c>
      <c r="B19" s="149"/>
      <c r="C19" s="150"/>
      <c r="D19" s="151">
        <f>SUM(J147:J154)</f>
        <v>0</v>
      </c>
      <c r="E19" s="151">
        <f>SUM(M147:M154)</f>
        <v>0</v>
      </c>
      <c r="F19" s="152">
        <f>SUM(L147:L154)</f>
        <v>0</v>
      </c>
      <c r="G19" s="153">
        <f t="shared" si="0"/>
        <v>6</v>
      </c>
      <c r="H19" s="147"/>
    </row>
    <row r="20" spans="1:8" ht="15" hidden="1">
      <c r="A20" s="157" t="s">
        <v>35</v>
      </c>
      <c r="B20" s="149"/>
      <c r="C20" s="150"/>
      <c r="D20" s="151">
        <f>SUM(J158:J165)</f>
        <v>0</v>
      </c>
      <c r="E20" s="151">
        <f>SUM(M158:M165)</f>
        <v>0</v>
      </c>
      <c r="F20" s="152">
        <f>SUM(L158:L165)</f>
        <v>0</v>
      </c>
      <c r="G20" s="153">
        <f t="shared" si="0"/>
        <v>6</v>
      </c>
      <c r="H20" s="147"/>
    </row>
    <row r="21" spans="1:8" ht="15" hidden="1">
      <c r="A21" s="158" t="s">
        <v>36</v>
      </c>
      <c r="B21" s="149"/>
      <c r="C21" s="150"/>
      <c r="D21" s="151">
        <f>SUM(J169:J176)</f>
        <v>0</v>
      </c>
      <c r="E21" s="151">
        <f>SUM(M82:M89)</f>
        <v>0</v>
      </c>
      <c r="F21" s="152">
        <f>SUM(L169:L176)</f>
        <v>0</v>
      </c>
      <c r="G21" s="153">
        <f t="shared" si="0"/>
        <v>6</v>
      </c>
      <c r="H21" s="147"/>
    </row>
    <row r="22" spans="1:8" ht="15" hidden="1">
      <c r="A22" s="142" t="s">
        <v>37</v>
      </c>
      <c r="B22" s="149"/>
      <c r="C22" s="150"/>
      <c r="D22" s="151">
        <f>SUM(J180:J187)</f>
        <v>0</v>
      </c>
      <c r="E22" s="151">
        <f>SUM(M93:M100)</f>
        <v>0</v>
      </c>
      <c r="F22" s="152">
        <f>SUM(L180:L187)</f>
        <v>0</v>
      </c>
      <c r="G22" s="153">
        <f t="shared" si="0"/>
        <v>6</v>
      </c>
      <c r="H22" s="147"/>
    </row>
    <row r="23" spans="1:8" ht="15" hidden="1">
      <c r="A23" s="159" t="s">
        <v>38</v>
      </c>
      <c r="B23" s="149"/>
      <c r="C23" s="150"/>
      <c r="D23" s="151">
        <f>SUM(J191:J198)</f>
        <v>0</v>
      </c>
      <c r="E23" s="151">
        <f>SUM(M191:M198)</f>
        <v>0</v>
      </c>
      <c r="F23" s="152">
        <f>SUM(L191:L198)</f>
        <v>0</v>
      </c>
      <c r="G23" s="153">
        <f t="shared" si="0"/>
        <v>6</v>
      </c>
      <c r="H23" s="147"/>
    </row>
    <row r="24" spans="1:8" ht="15">
      <c r="A24" s="147"/>
      <c r="B24" s="147"/>
      <c r="C24" s="147"/>
      <c r="D24" s="147"/>
      <c r="E24" s="147"/>
      <c r="F24" s="147"/>
      <c r="G24" s="147"/>
      <c r="H24" s="147"/>
    </row>
    <row r="25" spans="3:13" ht="14.25">
      <c r="C25" s="160" t="s">
        <v>39</v>
      </c>
      <c r="D25" s="161"/>
      <c r="E25" s="162" t="s">
        <v>40</v>
      </c>
      <c r="F25" s="162">
        <f>C8</f>
        <v>0</v>
      </c>
      <c r="G25" s="161"/>
      <c r="H25" s="163"/>
      <c r="I25" s="163"/>
      <c r="J25" s="163"/>
      <c r="K25" s="163"/>
      <c r="L25" s="195" t="s">
        <v>41</v>
      </c>
      <c r="M25" s="153" t="s">
        <v>42</v>
      </c>
    </row>
    <row r="26" spans="3:13" ht="14.25">
      <c r="C26" s="160"/>
      <c r="D26" s="164"/>
      <c r="E26" s="165" t="s">
        <v>43</v>
      </c>
      <c r="F26" s="165" t="s">
        <v>44</v>
      </c>
      <c r="G26" s="165" t="s">
        <v>45</v>
      </c>
      <c r="H26" s="166" t="s">
        <v>46</v>
      </c>
      <c r="I26" s="166" t="s">
        <v>47</v>
      </c>
      <c r="J26" s="166" t="s">
        <v>48</v>
      </c>
      <c r="K26" s="166" t="s">
        <v>49</v>
      </c>
      <c r="L26" s="196"/>
      <c r="M26" s="197" t="s">
        <v>50</v>
      </c>
    </row>
    <row r="27" spans="3:13" ht="14.25">
      <c r="C27" s="167">
        <v>1</v>
      </c>
      <c r="D27" s="165">
        <v>1</v>
      </c>
      <c r="E27" s="168" t="str">
        <f>_xlfn.IFERROR(VLOOKUP($C27,'PRIPREMA (STATUS)'!$A$5:$F$128,2),"")</f>
        <v>ĐOKIĆ</v>
      </c>
      <c r="F27" s="168" t="str">
        <f>_xlfn.IFERROR(VLOOKUP($C27,'PRIPREMA (STATUS)'!$A$5:$F$128,3),"")</f>
        <v>MARKO</v>
      </c>
      <c r="G27" s="168">
        <f>_xlfn.IFERROR(VLOOKUP($C27,'PRIPREMA (STATUS)'!$A$5:$F$128,4),"")</f>
        <v>20232</v>
      </c>
      <c r="H27" s="168" t="str">
        <f>_xlfn.IFERROR(VLOOKUP($C27,'PRIPREMA (STATUS)'!$A$5:$F$128,5),"")</f>
        <v>CZ</v>
      </c>
      <c r="I27" s="198">
        <f>_xlfn.IFERROR((30+J27*3)*(G27/G27),0)</f>
        <v>78</v>
      </c>
      <c r="J27" s="198">
        <f>_xlfn.IFERROR(INDEX($D$300:$D$700,MATCH($C27,$C$300:$C$700,0))*($G27/$G27),0)</f>
        <v>16</v>
      </c>
      <c r="K27" s="198">
        <f>J27/$B$9</f>
        <v>8</v>
      </c>
      <c r="L27" s="199">
        <f>_xlfn.IFERROR((INDEX($D$300:$D$700,MATCH($C27,$C$300:$C$700,0))-INDEX($E$300:$E$700,MATCH($C27,$C$300:$C$700,0)))*($G27/$G27),0)</f>
        <v>16</v>
      </c>
      <c r="M27" s="200">
        <f>_xlfn.IFERROR(INDEX($G$300:$G$700,MATCH($C27,$C$300:$C$700,0))*($G27/$G27),0)</f>
        <v>4</v>
      </c>
    </row>
    <row r="28" spans="3:13" ht="15">
      <c r="C28" s="167">
        <v>3</v>
      </c>
      <c r="D28" s="165">
        <v>2</v>
      </c>
      <c r="E28" s="168" t="str">
        <f>_xlfn.IFERROR(VLOOKUP($C28,'PRIPREMA (STATUS)'!$A$5:$F$128,2),"")</f>
        <v>PEŠIĆ</v>
      </c>
      <c r="F28" s="168" t="str">
        <f>_xlfn.IFERROR(VLOOKUP($C28,'PRIPREMA (STATUS)'!$A$5:$F$128,3),"")</f>
        <v>SERGEJ NJEGOŠ</v>
      </c>
      <c r="G28" s="168">
        <f>_xlfn.IFERROR(VLOOKUP($C28,'PRIPREMA (STATUS)'!$A$5:$F$128,4),"")</f>
        <v>22991</v>
      </c>
      <c r="H28" s="168" t="str">
        <f>_xlfn.IFERROR(VLOOKUP($C28,'PRIPREMA (STATUS)'!$A$5:$F$128,5),"")</f>
        <v>SIV</v>
      </c>
      <c r="I28" s="198">
        <f aca="true" t="shared" si="1" ref="I28:I34">_xlfn.IFERROR((30+J28*3)*(G28/G28),0)</f>
        <v>78</v>
      </c>
      <c r="J28" s="198">
        <f aca="true" t="shared" si="2" ref="J28:J34">_xlfn.IFERROR(INDEX($D$300:$D$700,MATCH($C28,$C$300:$C$700,0))*($G28/$G28),0)</f>
        <v>16</v>
      </c>
      <c r="K28" s="198">
        <f aca="true" t="shared" si="3" ref="K28:K34">J28/$B$9</f>
        <v>8</v>
      </c>
      <c r="L28" s="199">
        <f aca="true" t="shared" si="4" ref="L28:L34">_xlfn.IFERROR((INDEX($D$300:$D$700,MATCH($C28,$C$300:$C$700,0))-INDEX($E$300:$E$700,MATCH($C28,$C$300:$C$700,0)))*($G28/$G28),0)</f>
        <v>10</v>
      </c>
      <c r="M28" s="200">
        <f aca="true" t="shared" si="5" ref="M28:M34">_xlfn.IFERROR(INDEX($G$300:$G$700,MATCH($C28,$C$300:$C$700,0))*($G28/$G28),0)</f>
        <v>4</v>
      </c>
    </row>
    <row r="29" spans="3:13" ht="14.25" hidden="1">
      <c r="C29" s="167"/>
      <c r="D29" s="165">
        <v>3</v>
      </c>
      <c r="E29" s="168">
        <f>_xlfn.IFERROR(VLOOKUP($C29,'PRIPREMA (STATUS)'!$A$5:$F$128,2),"")</f>
      </c>
      <c r="F29" s="168">
        <f>_xlfn.IFERROR(VLOOKUP($C29,'PRIPREMA (STATUS)'!$A$5:$F$128,3),"")</f>
      </c>
      <c r="G29" s="168">
        <f>_xlfn.IFERROR(VLOOKUP($C29,'PRIPREMA (STATUS)'!$A$5:$F$128,4),"")</f>
      </c>
      <c r="H29" s="168">
        <f>_xlfn.IFERROR(VLOOKUP($C29,'PRIPREMA (STATUS)'!$A$5:$F$128,5),"")</f>
      </c>
      <c r="I29" s="198">
        <f t="shared" si="1"/>
        <v>0</v>
      </c>
      <c r="J29" s="198">
        <f t="shared" si="2"/>
        <v>0</v>
      </c>
      <c r="K29" s="198">
        <f t="shared" si="3"/>
        <v>0</v>
      </c>
      <c r="L29" s="199">
        <f t="shared" si="4"/>
        <v>0</v>
      </c>
      <c r="M29" s="200">
        <f t="shared" si="5"/>
        <v>0</v>
      </c>
    </row>
    <row r="30" spans="3:13" ht="14.25" hidden="1">
      <c r="C30" s="167"/>
      <c r="D30" s="165">
        <v>4</v>
      </c>
      <c r="E30" s="168">
        <f>_xlfn.IFERROR(VLOOKUP($C30,'PRIPREMA (STATUS)'!$A$5:$F$128,2),"")</f>
      </c>
      <c r="F30" s="168">
        <f>_xlfn.IFERROR(VLOOKUP($C30,'PRIPREMA (STATUS)'!$A$5:$F$128,3),"")</f>
      </c>
      <c r="G30" s="168">
        <f>_xlfn.IFERROR(VLOOKUP($C30,'PRIPREMA (STATUS)'!$A$5:$F$128,4),"")</f>
      </c>
      <c r="H30" s="168">
        <f>_xlfn.IFERROR(VLOOKUP($C30,'PRIPREMA (STATUS)'!$A$5:$F$128,5),"")</f>
      </c>
      <c r="I30" s="198">
        <f t="shared" si="1"/>
        <v>0</v>
      </c>
      <c r="J30" s="198">
        <f t="shared" si="2"/>
        <v>0</v>
      </c>
      <c r="K30" s="198">
        <f t="shared" si="3"/>
        <v>0</v>
      </c>
      <c r="L30" s="199">
        <f t="shared" si="4"/>
        <v>0</v>
      </c>
      <c r="M30" s="200">
        <f t="shared" si="5"/>
        <v>0</v>
      </c>
    </row>
    <row r="31" spans="3:13" ht="14.25" hidden="1">
      <c r="C31" s="167"/>
      <c r="D31" s="165">
        <v>5</v>
      </c>
      <c r="E31" s="168">
        <f>_xlfn.IFERROR(VLOOKUP($C31,'PRIPREMA (STATUS)'!$A$5:$F$128,2),"")</f>
      </c>
      <c r="F31" s="168">
        <f>_xlfn.IFERROR(VLOOKUP($C31,'PRIPREMA (STATUS)'!$A$5:$F$128,3),"")</f>
      </c>
      <c r="G31" s="168">
        <f>_xlfn.IFERROR(VLOOKUP($C31,'PRIPREMA (STATUS)'!$A$5:$F$128,4),"")</f>
      </c>
      <c r="H31" s="168">
        <f>_xlfn.IFERROR(VLOOKUP($C31,'PRIPREMA (STATUS)'!$A$5:$F$128,5),"")</f>
      </c>
      <c r="I31" s="198">
        <f t="shared" si="1"/>
        <v>0</v>
      </c>
      <c r="J31" s="198">
        <f t="shared" si="2"/>
        <v>0</v>
      </c>
      <c r="K31" s="198">
        <f t="shared" si="3"/>
        <v>0</v>
      </c>
      <c r="L31" s="199">
        <f t="shared" si="4"/>
        <v>0</v>
      </c>
      <c r="M31" s="200">
        <f t="shared" si="5"/>
        <v>0</v>
      </c>
    </row>
    <row r="32" spans="3:13" ht="14.25" hidden="1">
      <c r="C32" s="167"/>
      <c r="D32" s="165">
        <v>6</v>
      </c>
      <c r="E32" s="168">
        <f>_xlfn.IFERROR(VLOOKUP($C32,'PRIPREMA (STATUS)'!$A$5:$F$128,2),"")</f>
      </c>
      <c r="F32" s="168">
        <f>_xlfn.IFERROR(VLOOKUP($C32,'PRIPREMA (STATUS)'!$A$5:$F$128,3),"")</f>
      </c>
      <c r="G32" s="168">
        <f>_xlfn.IFERROR(VLOOKUP($C32,'PRIPREMA (STATUS)'!$A$5:$F$128,4),"")</f>
      </c>
      <c r="H32" s="168">
        <f>_xlfn.IFERROR(VLOOKUP($C32,'PRIPREMA (STATUS)'!$A$5:$F$128,5),"")</f>
      </c>
      <c r="I32" s="198">
        <f t="shared" si="1"/>
        <v>0</v>
      </c>
      <c r="J32" s="198">
        <f t="shared" si="2"/>
        <v>0</v>
      </c>
      <c r="K32" s="198">
        <f t="shared" si="3"/>
        <v>0</v>
      </c>
      <c r="L32" s="199">
        <f t="shared" si="4"/>
        <v>0</v>
      </c>
      <c r="M32" s="200">
        <f t="shared" si="5"/>
        <v>0</v>
      </c>
    </row>
    <row r="33" spans="3:13" ht="14.25" hidden="1">
      <c r="C33" s="167"/>
      <c r="D33" s="165">
        <v>7</v>
      </c>
      <c r="E33" s="168">
        <f>_xlfn.IFERROR(VLOOKUP($C33,'PRIPREMA (STATUS)'!$A$5:$F$128,2),"")</f>
      </c>
      <c r="F33" s="168">
        <f>_xlfn.IFERROR(VLOOKUP($C33,'PRIPREMA (STATUS)'!$A$5:$F$128,3),"")</f>
      </c>
      <c r="G33" s="168">
        <f>_xlfn.IFERROR(VLOOKUP($C33,'PRIPREMA (STATUS)'!$A$5:$F$128,4),"")</f>
      </c>
      <c r="H33" s="168">
        <f>_xlfn.IFERROR(VLOOKUP($C33,'PRIPREMA (STATUS)'!$A$5:$F$128,5),"")</f>
      </c>
      <c r="I33" s="198">
        <f t="shared" si="1"/>
        <v>0</v>
      </c>
      <c r="J33" s="198">
        <f t="shared" si="2"/>
        <v>0</v>
      </c>
      <c r="K33" s="198">
        <f t="shared" si="3"/>
        <v>0</v>
      </c>
      <c r="L33" s="199">
        <f t="shared" si="4"/>
        <v>0</v>
      </c>
      <c r="M33" s="200">
        <f t="shared" si="5"/>
        <v>0</v>
      </c>
    </row>
    <row r="34" spans="3:13" ht="15" hidden="1">
      <c r="C34" s="167"/>
      <c r="D34" s="169">
        <v>8</v>
      </c>
      <c r="E34" s="168">
        <f>_xlfn.IFERROR(VLOOKUP($C34,'PRIPREMA (STATUS)'!$A$5:$F$128,2),"")</f>
      </c>
      <c r="F34" s="168">
        <f>_xlfn.IFERROR(VLOOKUP($C34,'PRIPREMA (STATUS)'!$A$5:$F$128,3),"")</f>
      </c>
      <c r="G34" s="168">
        <f>_xlfn.IFERROR(VLOOKUP($C34,'PRIPREMA (STATUS)'!$A$5:$F$128,4),"")</f>
      </c>
      <c r="H34" s="168">
        <f>_xlfn.IFERROR(VLOOKUP($C34,'PRIPREMA (STATUS)'!$A$5:$F$128,5),"")</f>
      </c>
      <c r="I34" s="198">
        <f t="shared" si="1"/>
        <v>0</v>
      </c>
      <c r="J34" s="198">
        <f t="shared" si="2"/>
        <v>0</v>
      </c>
      <c r="K34" s="198">
        <f t="shared" si="3"/>
        <v>0</v>
      </c>
      <c r="L34" s="199">
        <f t="shared" si="4"/>
        <v>0</v>
      </c>
      <c r="M34" s="200">
        <f t="shared" si="5"/>
        <v>0</v>
      </c>
    </row>
    <row r="35" spans="3:13" ht="15" hidden="1">
      <c r="C35" s="170">
        <f aca="true" t="shared" si="6" ref="C35:C90">G35</f>
        <v>0</v>
      </c>
      <c r="M35" s="201"/>
    </row>
    <row r="36" spans="3:13" ht="14.25">
      <c r="C36" s="171" t="s">
        <v>39</v>
      </c>
      <c r="D36" s="172"/>
      <c r="E36" s="173" t="s">
        <v>40</v>
      </c>
      <c r="F36" s="173">
        <f>C9</f>
        <v>0</v>
      </c>
      <c r="G36" s="172"/>
      <c r="H36" s="174"/>
      <c r="I36" s="174"/>
      <c r="J36" s="174"/>
      <c r="K36" s="174"/>
      <c r="L36" s="195" t="s">
        <v>41</v>
      </c>
      <c r="M36" s="153" t="s">
        <v>42</v>
      </c>
    </row>
    <row r="37" spans="3:13" ht="14.25">
      <c r="C37" s="171"/>
      <c r="D37" s="175"/>
      <c r="E37" s="176" t="s">
        <v>43</v>
      </c>
      <c r="F37" s="176" t="s">
        <v>44</v>
      </c>
      <c r="G37" s="176" t="s">
        <v>45</v>
      </c>
      <c r="H37" s="177" t="s">
        <v>46</v>
      </c>
      <c r="I37" s="177" t="s">
        <v>47</v>
      </c>
      <c r="J37" s="177" t="s">
        <v>48</v>
      </c>
      <c r="K37" s="177" t="s">
        <v>49</v>
      </c>
      <c r="L37" s="196"/>
      <c r="M37" s="197" t="s">
        <v>50</v>
      </c>
    </row>
    <row r="38" spans="3:13" ht="14.25">
      <c r="C38" s="170">
        <v>2</v>
      </c>
      <c r="D38" s="176">
        <v>1</v>
      </c>
      <c r="E38" s="168" t="str">
        <f>_xlfn.IFERROR(VLOOKUP($C38,'PRIPREMA (STATUS)'!$A$5:$F$128,2),"")</f>
        <v>CARIĆ</v>
      </c>
      <c r="F38" s="168" t="str">
        <f>_xlfn.IFERROR(VLOOKUP($C38,'PRIPREMA (STATUS)'!$A$5:$F$128,3),"")</f>
        <v>MATEJA</v>
      </c>
      <c r="G38" s="168">
        <f>_xlfn.IFERROR(VLOOKUP($C38,'PRIPREMA (STATUS)'!$A$5:$F$128,4),"")</f>
        <v>22539</v>
      </c>
      <c r="H38" s="168" t="str">
        <f>_xlfn.IFERROR(VLOOKUP($C38,'PRIPREMA (STATUS)'!$A$5:$F$128,5),"")</f>
        <v>ROD</v>
      </c>
      <c r="I38" s="198">
        <f>_xlfn.IFERROR((30+J38*3)*(G38/G38),0)</f>
        <v>54</v>
      </c>
      <c r="J38" s="198">
        <f>_xlfn.IFERROR(INDEX($D$300:$D$700,MATCH($C38,$C$300:$C$700,0))*($G38/$G38),0)</f>
        <v>8</v>
      </c>
      <c r="K38" s="198">
        <f>J38/$B$9</f>
        <v>4</v>
      </c>
      <c r="L38" s="199">
        <f>_xlfn.IFERROR((INDEX($D$300:$D$700,MATCH($C38,$C$300:$C$700,0))-INDEX($E$300:$E$700,MATCH($C38,$C$300:$C$700,0)))*($G38/$G38),0)</f>
        <v>0</v>
      </c>
      <c r="M38" s="200">
        <f>_xlfn.IFERROR(INDEX($G$300:$G$700,MATCH($C38,$C$300:$C$700,0))*($G38/$G38),0)</f>
        <v>2</v>
      </c>
    </row>
    <row r="39" spans="3:13" ht="15">
      <c r="C39" s="170">
        <v>4</v>
      </c>
      <c r="D39" s="176">
        <v>2</v>
      </c>
      <c r="E39" s="168" t="str">
        <f>_xlfn.IFERROR(VLOOKUP($C39,'PRIPREMA (STATUS)'!$A$5:$F$128,2),"")</f>
        <v>BOJOVIĆ</v>
      </c>
      <c r="F39" s="168" t="str">
        <f>_xlfn.IFERROR(VLOOKUP($C39,'PRIPREMA (STATUS)'!$A$5:$F$128,3),"")</f>
        <v>LUKA</v>
      </c>
      <c r="G39" s="168">
        <f>_xlfn.IFERROR(VLOOKUP($C39,'PRIPREMA (STATUS)'!$A$5:$F$128,4),"")</f>
        <v>23223</v>
      </c>
      <c r="H39" s="168" t="str">
        <f>_xlfn.IFERROR(VLOOKUP($C39,'PRIPREMA (STATUS)'!$A$5:$F$128,5),"")</f>
        <v>MRD</v>
      </c>
      <c r="I39" s="198">
        <f aca="true" t="shared" si="7" ref="I39:I45">_xlfn.IFERROR((30+J39*3)*(G39/G39),0)</f>
        <v>72</v>
      </c>
      <c r="J39" s="198">
        <f aca="true" t="shared" si="8" ref="J39:J45">_xlfn.IFERROR(INDEX($D$300:$D$700,MATCH($C39,$C$300:$C$700,0))*($G39/$G39),0)</f>
        <v>14</v>
      </c>
      <c r="K39" s="198">
        <f aca="true" t="shared" si="9" ref="K39:K45">J39/$B$9</f>
        <v>7</v>
      </c>
      <c r="L39" s="199">
        <f aca="true" t="shared" si="10" ref="L39:L45">_xlfn.IFERROR((INDEX($D$300:$D$700,MATCH($C39,$C$300:$C$700,0))-INDEX($E$300:$E$700,MATCH($C39,$C$300:$C$700,0)))*($G39/$G39),0)</f>
        <v>8</v>
      </c>
      <c r="M39" s="200">
        <f aca="true" t="shared" si="11" ref="M39:M45">_xlfn.IFERROR(INDEX($G$300:$G$700,MATCH($C39,$C$300:$C$700,0))*($G39/$G39),0)</f>
        <v>3.5</v>
      </c>
    </row>
    <row r="40" spans="3:13" ht="14.25" hidden="1">
      <c r="C40" s="170"/>
      <c r="D40" s="176">
        <v>3</v>
      </c>
      <c r="E40" s="168">
        <f>_xlfn.IFERROR(VLOOKUP($C40,'PRIPREMA (STATUS)'!$A$5:$F$128,2),"")</f>
      </c>
      <c r="F40" s="168">
        <f>_xlfn.IFERROR(VLOOKUP($C40,'PRIPREMA (STATUS)'!$A$5:$F$128,3),"")</f>
      </c>
      <c r="G40" s="168">
        <f>_xlfn.IFERROR(VLOOKUP($C40,'PRIPREMA (STATUS)'!$A$5:$F$128,4),"")</f>
      </c>
      <c r="H40" s="168">
        <f>_xlfn.IFERROR(VLOOKUP($C40,'PRIPREMA (STATUS)'!$A$5:$F$128,5),"")</f>
      </c>
      <c r="I40" s="198">
        <f t="shared" si="7"/>
        <v>0</v>
      </c>
      <c r="J40" s="198">
        <f t="shared" si="8"/>
        <v>0</v>
      </c>
      <c r="K40" s="198">
        <f t="shared" si="9"/>
        <v>0</v>
      </c>
      <c r="L40" s="199">
        <f t="shared" si="10"/>
        <v>0</v>
      </c>
      <c r="M40" s="200">
        <f t="shared" si="11"/>
        <v>0</v>
      </c>
    </row>
    <row r="41" spans="3:13" ht="14.25" hidden="1">
      <c r="C41" s="170"/>
      <c r="D41" s="176">
        <v>4</v>
      </c>
      <c r="E41" s="168">
        <f>_xlfn.IFERROR(VLOOKUP($C41,'PRIPREMA (STATUS)'!$A$5:$F$128,2),"")</f>
      </c>
      <c r="F41" s="168">
        <f>_xlfn.IFERROR(VLOOKUP($C41,'PRIPREMA (STATUS)'!$A$5:$F$128,3),"")</f>
      </c>
      <c r="G41" s="168">
        <f>_xlfn.IFERROR(VLOOKUP($C41,'PRIPREMA (STATUS)'!$A$5:$F$128,4),"")</f>
      </c>
      <c r="H41" s="168">
        <f>_xlfn.IFERROR(VLOOKUP($C41,'PRIPREMA (STATUS)'!$A$5:$F$128,5),"")</f>
      </c>
      <c r="I41" s="198">
        <f t="shared" si="7"/>
        <v>0</v>
      </c>
      <c r="J41" s="198">
        <f t="shared" si="8"/>
        <v>0</v>
      </c>
      <c r="K41" s="198">
        <f t="shared" si="9"/>
        <v>0</v>
      </c>
      <c r="L41" s="199">
        <f t="shared" si="10"/>
        <v>0</v>
      </c>
      <c r="M41" s="200">
        <f t="shared" si="11"/>
        <v>0</v>
      </c>
    </row>
    <row r="42" spans="3:13" ht="14.25" hidden="1">
      <c r="C42" s="170"/>
      <c r="D42" s="176">
        <v>5</v>
      </c>
      <c r="E42" s="168">
        <f>_xlfn.IFERROR(VLOOKUP($C42,'PRIPREMA (STATUS)'!$A$5:$F$128,2),"")</f>
      </c>
      <c r="F42" s="168">
        <f>_xlfn.IFERROR(VLOOKUP($C42,'PRIPREMA (STATUS)'!$A$5:$F$128,3),"")</f>
      </c>
      <c r="G42" s="168">
        <f>_xlfn.IFERROR(VLOOKUP($C42,'PRIPREMA (STATUS)'!$A$5:$F$128,4),"")</f>
      </c>
      <c r="H42" s="168">
        <f>_xlfn.IFERROR(VLOOKUP($C42,'PRIPREMA (STATUS)'!$A$5:$F$128,5),"")</f>
      </c>
      <c r="I42" s="198">
        <f t="shared" si="7"/>
        <v>0</v>
      </c>
      <c r="J42" s="198">
        <f t="shared" si="8"/>
        <v>0</v>
      </c>
      <c r="K42" s="198">
        <f t="shared" si="9"/>
        <v>0</v>
      </c>
      <c r="L42" s="199">
        <f t="shared" si="10"/>
        <v>0</v>
      </c>
      <c r="M42" s="200">
        <f t="shared" si="11"/>
        <v>0</v>
      </c>
    </row>
    <row r="43" spans="3:13" ht="14.25" hidden="1">
      <c r="C43" s="170"/>
      <c r="D43" s="176">
        <v>6</v>
      </c>
      <c r="E43" s="168">
        <f>_xlfn.IFERROR(VLOOKUP($C43,'PRIPREMA (STATUS)'!$A$5:$F$128,2),"")</f>
      </c>
      <c r="F43" s="168">
        <f>_xlfn.IFERROR(VLOOKUP($C43,'PRIPREMA (STATUS)'!$A$5:$F$128,3),"")</f>
      </c>
      <c r="G43" s="168">
        <f>_xlfn.IFERROR(VLOOKUP($C43,'PRIPREMA (STATUS)'!$A$5:$F$128,4),"")</f>
      </c>
      <c r="H43" s="168">
        <f>_xlfn.IFERROR(VLOOKUP($C43,'PRIPREMA (STATUS)'!$A$5:$F$128,5),"")</f>
      </c>
      <c r="I43" s="198">
        <f t="shared" si="7"/>
        <v>0</v>
      </c>
      <c r="J43" s="198">
        <f t="shared" si="8"/>
        <v>0</v>
      </c>
      <c r="K43" s="198">
        <f t="shared" si="9"/>
        <v>0</v>
      </c>
      <c r="L43" s="199">
        <f t="shared" si="10"/>
        <v>0</v>
      </c>
      <c r="M43" s="200">
        <f t="shared" si="11"/>
        <v>0</v>
      </c>
    </row>
    <row r="44" spans="3:13" ht="14.25" hidden="1">
      <c r="C44" s="170"/>
      <c r="D44" s="176">
        <v>7</v>
      </c>
      <c r="E44" s="168">
        <f>_xlfn.IFERROR(VLOOKUP($C44,'PRIPREMA (STATUS)'!$A$5:$F$128,2),"")</f>
      </c>
      <c r="F44" s="168">
        <f>_xlfn.IFERROR(VLOOKUP($C44,'PRIPREMA (STATUS)'!$A$5:$F$128,3),"")</f>
      </c>
      <c r="G44" s="168">
        <f>_xlfn.IFERROR(VLOOKUP($C44,'PRIPREMA (STATUS)'!$A$5:$F$128,4),"")</f>
      </c>
      <c r="H44" s="168">
        <f>_xlfn.IFERROR(VLOOKUP($C44,'PRIPREMA (STATUS)'!$A$5:$F$128,5),"")</f>
      </c>
      <c r="I44" s="198">
        <f t="shared" si="7"/>
        <v>0</v>
      </c>
      <c r="J44" s="198">
        <f t="shared" si="8"/>
        <v>0</v>
      </c>
      <c r="K44" s="198">
        <f t="shared" si="9"/>
        <v>0</v>
      </c>
      <c r="L44" s="199">
        <f t="shared" si="10"/>
        <v>0</v>
      </c>
      <c r="M44" s="200">
        <f t="shared" si="11"/>
        <v>0</v>
      </c>
    </row>
    <row r="45" spans="3:13" ht="15" hidden="1">
      <c r="C45" s="170"/>
      <c r="D45" s="178">
        <v>8</v>
      </c>
      <c r="E45" s="168">
        <f>_xlfn.IFERROR(VLOOKUP($C45,'PRIPREMA (STATUS)'!$A$5:$F$128,2),"")</f>
      </c>
      <c r="F45" s="168">
        <f>_xlfn.IFERROR(VLOOKUP($C45,'PRIPREMA (STATUS)'!$A$5:$F$128,3),"")</f>
      </c>
      <c r="G45" s="168">
        <f>_xlfn.IFERROR(VLOOKUP($C45,'PRIPREMA (STATUS)'!$A$5:$F$128,4),"")</f>
      </c>
      <c r="H45" s="168">
        <f>_xlfn.IFERROR(VLOOKUP($C45,'PRIPREMA (STATUS)'!$A$5:$F$128,5),"")</f>
      </c>
      <c r="I45" s="198">
        <f t="shared" si="7"/>
        <v>0</v>
      </c>
      <c r="J45" s="198">
        <f t="shared" si="8"/>
        <v>0</v>
      </c>
      <c r="K45" s="198">
        <f t="shared" si="9"/>
        <v>0</v>
      </c>
      <c r="L45" s="199">
        <f t="shared" si="10"/>
        <v>0</v>
      </c>
      <c r="M45" s="200">
        <f t="shared" si="11"/>
        <v>0</v>
      </c>
    </row>
    <row r="46" spans="3:13" s="134" customFormat="1" ht="15" hidden="1">
      <c r="C46" s="170">
        <f t="shared" si="6"/>
        <v>0</v>
      </c>
      <c r="E46" s="179"/>
      <c r="F46" s="179"/>
      <c r="G46" s="179"/>
      <c r="H46" s="179"/>
      <c r="I46" s="179"/>
      <c r="J46" s="179"/>
      <c r="K46" s="179"/>
      <c r="M46" s="201"/>
    </row>
    <row r="47" spans="3:13" s="134" customFormat="1" ht="14.25">
      <c r="C47" s="180" t="s">
        <v>39</v>
      </c>
      <c r="D47" s="181"/>
      <c r="E47" s="182" t="s">
        <v>40</v>
      </c>
      <c r="F47" s="182">
        <f>C10</f>
        <v>0</v>
      </c>
      <c r="G47" s="181"/>
      <c r="H47" s="183"/>
      <c r="I47" s="183"/>
      <c r="J47" s="183"/>
      <c r="K47" s="183"/>
      <c r="L47" s="195" t="s">
        <v>41</v>
      </c>
      <c r="M47" s="153" t="s">
        <v>42</v>
      </c>
    </row>
    <row r="48" spans="3:13" s="134" customFormat="1" ht="14.25">
      <c r="C48" s="180"/>
      <c r="D48" s="184"/>
      <c r="E48" s="185" t="s">
        <v>43</v>
      </c>
      <c r="F48" s="185" t="s">
        <v>44</v>
      </c>
      <c r="G48" s="185" t="s">
        <v>45</v>
      </c>
      <c r="H48" s="186" t="s">
        <v>46</v>
      </c>
      <c r="I48" s="186" t="s">
        <v>47</v>
      </c>
      <c r="J48" s="186" t="s">
        <v>48</v>
      </c>
      <c r="K48" s="186" t="s">
        <v>49</v>
      </c>
      <c r="L48" s="196"/>
      <c r="M48" s="197" t="s">
        <v>50</v>
      </c>
    </row>
    <row r="49" spans="3:13" s="134" customFormat="1" ht="14.25">
      <c r="C49" s="170">
        <v>8</v>
      </c>
      <c r="D49" s="185">
        <v>1</v>
      </c>
      <c r="E49" s="168" t="str">
        <f>_xlfn.IFERROR(VLOOKUP($C49,'PRIPREMA (STATUS)'!$A$5:$F$128,2),"")</f>
        <v>ŠOLTIŠ</v>
      </c>
      <c r="F49" s="168" t="str">
        <f>_xlfn.IFERROR(VLOOKUP($C49,'PRIPREMA (STATUS)'!$A$5:$F$128,3),"")</f>
        <v>LEON</v>
      </c>
      <c r="G49" s="168">
        <f>_xlfn.IFERROR(VLOOKUP($C49,'PRIPREMA (STATUS)'!$A$5:$F$128,4),"")</f>
        <v>23391</v>
      </c>
      <c r="H49" s="168" t="str">
        <f>_xlfn.IFERROR(VLOOKUP($C49,'PRIPREMA (STATUS)'!$A$5:$F$128,5),"")</f>
        <v>TIS</v>
      </c>
      <c r="I49" s="198">
        <f>_xlfn.IFERROR((30+J49*3)*(G49/G49),0)</f>
        <v>54</v>
      </c>
      <c r="J49" s="198">
        <f>_xlfn.IFERROR(INDEX($D$300:$D$700,MATCH($C49,$C$300:$C$700,0))*($G49/$G49),0)</f>
        <v>8</v>
      </c>
      <c r="K49" s="198">
        <f>J49/$B$9</f>
        <v>4</v>
      </c>
      <c r="L49" s="199">
        <f>_xlfn.IFERROR((INDEX($D$300:$D$700,MATCH($C49,$C$300:$C$700,0))-INDEX($E$300:$E$700,MATCH($C49,$C$300:$C$700,0)))*($G49/$G49),0)</f>
        <v>0</v>
      </c>
      <c r="M49" s="200">
        <f>_xlfn.IFERROR(INDEX($G$300:$G$700,MATCH($C49,$C$300:$C$700,0))*($G49/$G49),0)</f>
        <v>2</v>
      </c>
    </row>
    <row r="50" spans="3:13" s="134" customFormat="1" ht="15">
      <c r="C50" s="170">
        <v>9</v>
      </c>
      <c r="D50" s="185">
        <v>2</v>
      </c>
      <c r="E50" s="168" t="str">
        <f>_xlfn.IFERROR(VLOOKUP($C50,'PRIPREMA (STATUS)'!$A$5:$F$128,2),"")</f>
        <v>LAZIĆ</v>
      </c>
      <c r="F50" s="168" t="str">
        <f>_xlfn.IFERROR(VLOOKUP($C50,'PRIPREMA (STATUS)'!$A$5:$F$128,3),"")</f>
        <v>VASILIJE</v>
      </c>
      <c r="G50" s="168">
        <f>_xlfn.IFERROR(VLOOKUP($C50,'PRIPREMA (STATUS)'!$A$5:$F$128,4),"")</f>
        <v>23427</v>
      </c>
      <c r="H50" s="168" t="str">
        <f>_xlfn.IFERROR(VLOOKUP($C50,'PRIPREMA (STATUS)'!$A$5:$F$128,5),"")</f>
        <v>ŽAK</v>
      </c>
      <c r="I50" s="198">
        <f aca="true" t="shared" si="12" ref="I50:I56">_xlfn.IFERROR((30+J50*3)*(G50/G50),0)</f>
        <v>54</v>
      </c>
      <c r="J50" s="198">
        <f aca="true" t="shared" si="13" ref="J50:J56">_xlfn.IFERROR(INDEX($D$300:$D$700,MATCH($C50,$C$300:$C$700,0))*($G50/$G50),0)</f>
        <v>8</v>
      </c>
      <c r="K50" s="198">
        <f aca="true" t="shared" si="14" ref="K50:K56">J50/$B$9</f>
        <v>4</v>
      </c>
      <c r="L50" s="199">
        <f aca="true" t="shared" si="15" ref="L50:L56">_xlfn.IFERROR((INDEX($D$300:$D$700,MATCH($C50,$C$300:$C$700,0))-INDEX($E$300:$E$700,MATCH($C50,$C$300:$C$700,0)))*($G50/$G50),0)</f>
        <v>-4</v>
      </c>
      <c r="M50" s="200">
        <f aca="true" t="shared" si="16" ref="M50:M56">_xlfn.IFERROR(INDEX($G$300:$G$700,MATCH($C50,$C$300:$C$700,0))*($G50/$G50),0)</f>
        <v>2</v>
      </c>
    </row>
    <row r="51" spans="3:13" s="134" customFormat="1" ht="14.25" hidden="1">
      <c r="C51" s="170"/>
      <c r="D51" s="185">
        <v>3</v>
      </c>
      <c r="E51" s="168">
        <f>_xlfn.IFERROR(VLOOKUP($C51,'PRIPREMA (STATUS)'!$A$5:$F$128,2),"")</f>
      </c>
      <c r="F51" s="168">
        <f>_xlfn.IFERROR(VLOOKUP($C51,'PRIPREMA (STATUS)'!$A$5:$F$128,3),"")</f>
      </c>
      <c r="G51" s="168">
        <f>_xlfn.IFERROR(VLOOKUP($C51,'PRIPREMA (STATUS)'!$A$5:$F$128,4),"")</f>
      </c>
      <c r="H51" s="168">
        <f>_xlfn.IFERROR(VLOOKUP($C51,'PRIPREMA (STATUS)'!$A$5:$F$128,5),"")</f>
      </c>
      <c r="I51" s="198">
        <f t="shared" si="12"/>
        <v>0</v>
      </c>
      <c r="J51" s="198">
        <f t="shared" si="13"/>
        <v>0</v>
      </c>
      <c r="K51" s="198">
        <f t="shared" si="14"/>
        <v>0</v>
      </c>
      <c r="L51" s="199">
        <f t="shared" si="15"/>
        <v>0</v>
      </c>
      <c r="M51" s="200">
        <f t="shared" si="16"/>
        <v>0</v>
      </c>
    </row>
    <row r="52" spans="3:13" s="134" customFormat="1" ht="14.25" hidden="1">
      <c r="C52" s="170"/>
      <c r="D52" s="185">
        <v>4</v>
      </c>
      <c r="E52" s="168">
        <f>_xlfn.IFERROR(VLOOKUP($C52,'PRIPREMA (STATUS)'!$A$5:$F$128,2),"")</f>
      </c>
      <c r="F52" s="168">
        <f>_xlfn.IFERROR(VLOOKUP($C52,'PRIPREMA (STATUS)'!$A$5:$F$128,3),"")</f>
      </c>
      <c r="G52" s="168">
        <f>_xlfn.IFERROR(VLOOKUP($C52,'PRIPREMA (STATUS)'!$A$5:$F$128,4),"")</f>
      </c>
      <c r="H52" s="168">
        <f>_xlfn.IFERROR(VLOOKUP($C52,'PRIPREMA (STATUS)'!$A$5:$F$128,5),"")</f>
      </c>
      <c r="I52" s="198">
        <f t="shared" si="12"/>
        <v>0</v>
      </c>
      <c r="J52" s="198">
        <f t="shared" si="13"/>
        <v>0</v>
      </c>
      <c r="K52" s="198">
        <f t="shared" si="14"/>
        <v>0</v>
      </c>
      <c r="L52" s="199">
        <f t="shared" si="15"/>
        <v>0</v>
      </c>
      <c r="M52" s="200">
        <f t="shared" si="16"/>
        <v>0</v>
      </c>
    </row>
    <row r="53" spans="3:13" ht="14.25" hidden="1">
      <c r="C53" s="170"/>
      <c r="D53" s="185">
        <v>5</v>
      </c>
      <c r="E53" s="168">
        <f>_xlfn.IFERROR(VLOOKUP($C53,'PRIPREMA (STATUS)'!$A$5:$F$128,2),"")</f>
      </c>
      <c r="F53" s="168">
        <f>_xlfn.IFERROR(VLOOKUP($C53,'PRIPREMA (STATUS)'!$A$5:$F$128,3),"")</f>
      </c>
      <c r="G53" s="168">
        <f>_xlfn.IFERROR(VLOOKUP($C53,'PRIPREMA (STATUS)'!$A$5:$F$128,4),"")</f>
      </c>
      <c r="H53" s="168">
        <f>_xlfn.IFERROR(VLOOKUP($C53,'PRIPREMA (STATUS)'!$A$5:$F$128,5),"")</f>
      </c>
      <c r="I53" s="198">
        <f t="shared" si="12"/>
        <v>0</v>
      </c>
      <c r="J53" s="198">
        <f t="shared" si="13"/>
        <v>0</v>
      </c>
      <c r="K53" s="198">
        <f t="shared" si="14"/>
        <v>0</v>
      </c>
      <c r="L53" s="199">
        <f t="shared" si="15"/>
        <v>0</v>
      </c>
      <c r="M53" s="200">
        <f t="shared" si="16"/>
        <v>0</v>
      </c>
    </row>
    <row r="54" spans="3:13" ht="14.25" hidden="1">
      <c r="C54" s="170"/>
      <c r="D54" s="185">
        <v>6</v>
      </c>
      <c r="E54" s="168">
        <f>_xlfn.IFERROR(VLOOKUP($C54,'PRIPREMA (STATUS)'!$A$5:$F$128,2),"")</f>
      </c>
      <c r="F54" s="168">
        <f>_xlfn.IFERROR(VLOOKUP($C54,'PRIPREMA (STATUS)'!$A$5:$F$128,3),"")</f>
      </c>
      <c r="G54" s="168">
        <f>_xlfn.IFERROR(VLOOKUP($C54,'PRIPREMA (STATUS)'!$A$5:$F$128,4),"")</f>
      </c>
      <c r="H54" s="168">
        <f>_xlfn.IFERROR(VLOOKUP($C54,'PRIPREMA (STATUS)'!$A$5:$F$128,5),"")</f>
      </c>
      <c r="I54" s="198">
        <f t="shared" si="12"/>
        <v>0</v>
      </c>
      <c r="J54" s="198">
        <f t="shared" si="13"/>
        <v>0</v>
      </c>
      <c r="K54" s="198">
        <f t="shared" si="14"/>
        <v>0</v>
      </c>
      <c r="L54" s="199">
        <f t="shared" si="15"/>
        <v>0</v>
      </c>
      <c r="M54" s="200">
        <f t="shared" si="16"/>
        <v>0</v>
      </c>
    </row>
    <row r="55" spans="3:13" ht="14.25" hidden="1">
      <c r="C55" s="170"/>
      <c r="D55" s="185">
        <v>7</v>
      </c>
      <c r="E55" s="168">
        <f>_xlfn.IFERROR(VLOOKUP($C55,'PRIPREMA (STATUS)'!$A$5:$F$128,2),"")</f>
      </c>
      <c r="F55" s="168">
        <f>_xlfn.IFERROR(VLOOKUP($C55,'PRIPREMA (STATUS)'!$A$5:$F$128,3),"")</f>
      </c>
      <c r="G55" s="168">
        <f>_xlfn.IFERROR(VLOOKUP($C55,'PRIPREMA (STATUS)'!$A$5:$F$128,4),"")</f>
      </c>
      <c r="H55" s="168">
        <f>_xlfn.IFERROR(VLOOKUP($C55,'PRIPREMA (STATUS)'!$A$5:$F$128,5),"")</f>
      </c>
      <c r="I55" s="198">
        <f t="shared" si="12"/>
        <v>0</v>
      </c>
      <c r="J55" s="198">
        <f t="shared" si="13"/>
        <v>0</v>
      </c>
      <c r="K55" s="198">
        <f t="shared" si="14"/>
        <v>0</v>
      </c>
      <c r="L55" s="199">
        <f t="shared" si="15"/>
        <v>0</v>
      </c>
      <c r="M55" s="200">
        <f t="shared" si="16"/>
        <v>0</v>
      </c>
    </row>
    <row r="56" spans="3:13" ht="15" hidden="1">
      <c r="C56" s="170"/>
      <c r="D56" s="187">
        <v>8</v>
      </c>
      <c r="E56" s="168">
        <f>_xlfn.IFERROR(VLOOKUP($C56,'PRIPREMA (STATUS)'!$A$5:$F$128,2),"")</f>
      </c>
      <c r="F56" s="168">
        <f>_xlfn.IFERROR(VLOOKUP($C56,'PRIPREMA (STATUS)'!$A$5:$F$128,3),"")</f>
      </c>
      <c r="G56" s="168">
        <f>_xlfn.IFERROR(VLOOKUP($C56,'PRIPREMA (STATUS)'!$A$5:$F$128,4),"")</f>
      </c>
      <c r="H56" s="168">
        <f>_xlfn.IFERROR(VLOOKUP($C56,'PRIPREMA (STATUS)'!$A$5:$F$128,5),"")</f>
      </c>
      <c r="I56" s="198">
        <f t="shared" si="12"/>
        <v>0</v>
      </c>
      <c r="J56" s="198">
        <f t="shared" si="13"/>
        <v>0</v>
      </c>
      <c r="K56" s="198">
        <f t="shared" si="14"/>
        <v>0</v>
      </c>
      <c r="L56" s="199">
        <f t="shared" si="15"/>
        <v>0</v>
      </c>
      <c r="M56" s="200">
        <f t="shared" si="16"/>
        <v>0</v>
      </c>
    </row>
    <row r="57" spans="3:13" ht="15" hidden="1">
      <c r="C57" s="170">
        <f t="shared" si="6"/>
        <v>0</v>
      </c>
      <c r="M57" s="201"/>
    </row>
    <row r="58" spans="3:13" ht="14.25">
      <c r="C58" s="188" t="s">
        <v>39</v>
      </c>
      <c r="D58" s="189"/>
      <c r="E58" s="190" t="s">
        <v>40</v>
      </c>
      <c r="F58" s="190">
        <f>C11</f>
        <v>0</v>
      </c>
      <c r="G58" s="189"/>
      <c r="H58" s="191"/>
      <c r="I58" s="191"/>
      <c r="J58" s="191"/>
      <c r="K58" s="191"/>
      <c r="L58" s="195" t="s">
        <v>41</v>
      </c>
      <c r="M58" s="153" t="s">
        <v>42</v>
      </c>
    </row>
    <row r="59" spans="3:13" ht="14.25">
      <c r="C59" s="188"/>
      <c r="D59" s="192"/>
      <c r="E59" s="193" t="s">
        <v>43</v>
      </c>
      <c r="F59" s="193" t="s">
        <v>44</v>
      </c>
      <c r="G59" s="193" t="s">
        <v>45</v>
      </c>
      <c r="H59" s="194" t="s">
        <v>46</v>
      </c>
      <c r="I59" s="194" t="s">
        <v>47</v>
      </c>
      <c r="J59" s="194" t="s">
        <v>48</v>
      </c>
      <c r="K59" s="194" t="s">
        <v>49</v>
      </c>
      <c r="L59" s="196"/>
      <c r="M59" s="197" t="s">
        <v>50</v>
      </c>
    </row>
    <row r="60" spans="3:13" ht="14.25">
      <c r="C60" s="170">
        <v>5</v>
      </c>
      <c r="D60" s="193">
        <v>1</v>
      </c>
      <c r="E60" s="168" t="str">
        <f>_xlfn.IFERROR(VLOOKUP($C60,'PRIPREMA (STATUS)'!$A$5:$F$128,2),"")</f>
        <v>VELJKOVIĆ</v>
      </c>
      <c r="F60" s="168" t="str">
        <f>_xlfn.IFERROR(VLOOKUP($C60,'PRIPREMA (STATUS)'!$A$5:$F$128,3),"")</f>
        <v>DIMITRI</v>
      </c>
      <c r="G60" s="168">
        <f>_xlfn.IFERROR(VLOOKUP($C60,'PRIPREMA (STATUS)'!$A$5:$F$128,4),"")</f>
        <v>23231</v>
      </c>
      <c r="H60" s="168" t="str">
        <f>_xlfn.IFERROR(VLOOKUP($C60,'PRIPREMA (STATUS)'!$A$5:$F$128,5),"")</f>
        <v>SIV</v>
      </c>
      <c r="I60" s="198">
        <f>_xlfn.IFERROR((30+J60*3)*(G60/G60),0)</f>
        <v>66</v>
      </c>
      <c r="J60" s="198">
        <f>_xlfn.IFERROR(INDEX($D$300:$D$700,MATCH($C60,$C$300:$C$700,0))*($G60/$G60),0)</f>
        <v>12</v>
      </c>
      <c r="K60" s="198">
        <f>J60/$B$9</f>
        <v>6</v>
      </c>
      <c r="L60" s="199">
        <f>_xlfn.IFERROR((INDEX($D$300:$D$700,MATCH($C60,$C$300:$C$700,0))-INDEX($E$300:$E$700,MATCH($C60,$C$300:$C$700,0)))*($G60/$G60),0)</f>
        <v>8</v>
      </c>
      <c r="M60" s="200">
        <f>_xlfn.IFERROR(INDEX($G$300:$G$700,MATCH($C60,$C$300:$C$700,0))*($G60/$G60),0)</f>
        <v>3</v>
      </c>
    </row>
    <row r="61" spans="3:13" ht="15">
      <c r="C61" s="170">
        <v>6</v>
      </c>
      <c r="D61" s="193">
        <v>2</v>
      </c>
      <c r="E61" s="168" t="str">
        <f>_xlfn.IFERROR(VLOOKUP($C61,'PRIPREMA (STATUS)'!$A$5:$F$128,2),"")</f>
        <v>VELJKOVIĆ</v>
      </c>
      <c r="F61" s="168" t="str">
        <f>_xlfn.IFERROR(VLOOKUP($C61,'PRIPREMA (STATUS)'!$A$5:$F$128,3),"")</f>
        <v>ALEKSI</v>
      </c>
      <c r="G61" s="168">
        <f>_xlfn.IFERROR(VLOOKUP($C61,'PRIPREMA (STATUS)'!$A$5:$F$128,4),"")</f>
        <v>23232</v>
      </c>
      <c r="H61" s="168" t="str">
        <f>_xlfn.IFERROR(VLOOKUP($C61,'PRIPREMA (STATUS)'!$A$5:$F$128,5),"")</f>
        <v>SIV</v>
      </c>
      <c r="I61" s="198">
        <f aca="true" t="shared" si="17" ref="I61:I67">_xlfn.IFERROR((30+J61*3)*(G61/G61),0)</f>
        <v>30</v>
      </c>
      <c r="J61" s="198">
        <f aca="true" t="shared" si="18" ref="J61:J67">_xlfn.IFERROR(INDEX($D$300:$D$700,MATCH($C61,$C$300:$C$700,0))*($G61/$G61),0)</f>
        <v>0</v>
      </c>
      <c r="K61" s="198">
        <f aca="true" t="shared" si="19" ref="K61:K67">J61/$B$9</f>
        <v>0</v>
      </c>
      <c r="L61" s="199">
        <f aca="true" t="shared" si="20" ref="L61:L67">_xlfn.IFERROR((INDEX($D$300:$D$700,MATCH($C61,$C$300:$C$700,0))-INDEX($E$300:$E$700,MATCH($C61,$C$300:$C$700,0)))*($G61/$G61),0)</f>
        <v>-16</v>
      </c>
      <c r="M61" s="200">
        <f aca="true" t="shared" si="21" ref="M61:M67">_xlfn.IFERROR(INDEX($G$300:$G$700,MATCH($C61,$C$300:$C$700,0))*($G61/$G61),0)</f>
        <v>0</v>
      </c>
    </row>
    <row r="62" spans="3:13" ht="14.25" hidden="1">
      <c r="C62" s="170"/>
      <c r="D62" s="193">
        <v>3</v>
      </c>
      <c r="E62" s="168">
        <f>_xlfn.IFERROR(VLOOKUP($C62,'PRIPREMA (STATUS)'!$A$5:$F$128,2),"")</f>
      </c>
      <c r="F62" s="168">
        <f>_xlfn.IFERROR(VLOOKUP($C62,'PRIPREMA (STATUS)'!$A$5:$F$128,3),"")</f>
      </c>
      <c r="G62" s="168">
        <f>_xlfn.IFERROR(VLOOKUP($C62,'PRIPREMA (STATUS)'!$A$5:$F$128,4),"")</f>
      </c>
      <c r="H62" s="168">
        <f>_xlfn.IFERROR(VLOOKUP($C62,'PRIPREMA (STATUS)'!$A$5:$F$128,5),"")</f>
      </c>
      <c r="I62" s="198">
        <f t="shared" si="17"/>
        <v>0</v>
      </c>
      <c r="J62" s="198">
        <f t="shared" si="18"/>
        <v>0</v>
      </c>
      <c r="K62" s="198">
        <f t="shared" si="19"/>
        <v>0</v>
      </c>
      <c r="L62" s="199">
        <f t="shared" si="20"/>
        <v>0</v>
      </c>
      <c r="M62" s="200">
        <f t="shared" si="21"/>
        <v>0</v>
      </c>
    </row>
    <row r="63" spans="3:13" ht="14.25" hidden="1">
      <c r="C63" s="170"/>
      <c r="D63" s="193">
        <v>4</v>
      </c>
      <c r="E63" s="168">
        <f>_xlfn.IFERROR(VLOOKUP($C63,'PRIPREMA (STATUS)'!$A$5:$F$128,2),"")</f>
      </c>
      <c r="F63" s="168">
        <f>_xlfn.IFERROR(VLOOKUP($C63,'PRIPREMA (STATUS)'!$A$5:$F$128,3),"")</f>
      </c>
      <c r="G63" s="168">
        <f>_xlfn.IFERROR(VLOOKUP($C63,'PRIPREMA (STATUS)'!$A$5:$F$128,4),"")</f>
      </c>
      <c r="H63" s="168">
        <f>_xlfn.IFERROR(VLOOKUP($C63,'PRIPREMA (STATUS)'!$A$5:$F$128,5),"")</f>
      </c>
      <c r="I63" s="198">
        <f t="shared" si="17"/>
        <v>0</v>
      </c>
      <c r="J63" s="198">
        <f t="shared" si="18"/>
        <v>0</v>
      </c>
      <c r="K63" s="198">
        <f t="shared" si="19"/>
        <v>0</v>
      </c>
      <c r="L63" s="199">
        <f t="shared" si="20"/>
        <v>0</v>
      </c>
      <c r="M63" s="200">
        <f t="shared" si="21"/>
        <v>0</v>
      </c>
    </row>
    <row r="64" spans="3:13" ht="14.25" hidden="1">
      <c r="C64" s="170"/>
      <c r="D64" s="193">
        <v>5</v>
      </c>
      <c r="E64" s="168">
        <f>_xlfn.IFERROR(VLOOKUP($C64,'PRIPREMA (STATUS)'!$A$5:$F$128,2),"")</f>
      </c>
      <c r="F64" s="168">
        <f>_xlfn.IFERROR(VLOOKUP($C64,'PRIPREMA (STATUS)'!$A$5:$F$128,3),"")</f>
      </c>
      <c r="G64" s="168">
        <f>_xlfn.IFERROR(VLOOKUP($C64,'PRIPREMA (STATUS)'!$A$5:$F$128,4),"")</f>
      </c>
      <c r="H64" s="168">
        <f>_xlfn.IFERROR(VLOOKUP($C64,'PRIPREMA (STATUS)'!$A$5:$F$128,5),"")</f>
      </c>
      <c r="I64" s="198">
        <f t="shared" si="17"/>
        <v>0</v>
      </c>
      <c r="J64" s="198">
        <f t="shared" si="18"/>
        <v>0</v>
      </c>
      <c r="K64" s="198">
        <f t="shared" si="19"/>
        <v>0</v>
      </c>
      <c r="L64" s="199">
        <f t="shared" si="20"/>
        <v>0</v>
      </c>
      <c r="M64" s="200">
        <f t="shared" si="21"/>
        <v>0</v>
      </c>
    </row>
    <row r="65" spans="3:13" ht="14.25" hidden="1">
      <c r="C65" s="170"/>
      <c r="D65" s="193">
        <v>6</v>
      </c>
      <c r="E65" s="168">
        <f>_xlfn.IFERROR(VLOOKUP($C65,'PRIPREMA (STATUS)'!$A$5:$F$128,2),"")</f>
      </c>
      <c r="F65" s="168">
        <f>_xlfn.IFERROR(VLOOKUP($C65,'PRIPREMA (STATUS)'!$A$5:$F$128,3),"")</f>
      </c>
      <c r="G65" s="168">
        <f>_xlfn.IFERROR(VLOOKUP($C65,'PRIPREMA (STATUS)'!$A$5:$F$128,4),"")</f>
      </c>
      <c r="H65" s="168">
        <f>_xlfn.IFERROR(VLOOKUP($C65,'PRIPREMA (STATUS)'!$A$5:$F$128,5),"")</f>
      </c>
      <c r="I65" s="198">
        <f t="shared" si="17"/>
        <v>0</v>
      </c>
      <c r="J65" s="198">
        <f t="shared" si="18"/>
        <v>0</v>
      </c>
      <c r="K65" s="198">
        <f t="shared" si="19"/>
        <v>0</v>
      </c>
      <c r="L65" s="199">
        <f t="shared" si="20"/>
        <v>0</v>
      </c>
      <c r="M65" s="200">
        <f t="shared" si="21"/>
        <v>0</v>
      </c>
    </row>
    <row r="66" spans="3:13" ht="14.25" hidden="1">
      <c r="C66" s="170"/>
      <c r="D66" s="193">
        <v>7</v>
      </c>
      <c r="E66" s="168">
        <f>_xlfn.IFERROR(VLOOKUP($C66,'PRIPREMA (STATUS)'!$A$5:$F$128,2),"")</f>
      </c>
      <c r="F66" s="168">
        <f>_xlfn.IFERROR(VLOOKUP($C66,'PRIPREMA (STATUS)'!$A$5:$F$128,3),"")</f>
      </c>
      <c r="G66" s="168">
        <f>_xlfn.IFERROR(VLOOKUP($C66,'PRIPREMA (STATUS)'!$A$5:$F$128,4),"")</f>
      </c>
      <c r="H66" s="168">
        <f>_xlfn.IFERROR(VLOOKUP($C66,'PRIPREMA (STATUS)'!$A$5:$F$128,5),"")</f>
      </c>
      <c r="I66" s="198">
        <f t="shared" si="17"/>
        <v>0</v>
      </c>
      <c r="J66" s="198">
        <f t="shared" si="18"/>
        <v>0</v>
      </c>
      <c r="K66" s="198">
        <f t="shared" si="19"/>
        <v>0</v>
      </c>
      <c r="L66" s="199">
        <f t="shared" si="20"/>
        <v>0</v>
      </c>
      <c r="M66" s="200">
        <f t="shared" si="21"/>
        <v>0</v>
      </c>
    </row>
    <row r="67" spans="3:13" ht="15" hidden="1">
      <c r="C67" s="170"/>
      <c r="D67" s="202">
        <v>8</v>
      </c>
      <c r="E67" s="168">
        <f>_xlfn.IFERROR(VLOOKUP($C67,'PRIPREMA (STATUS)'!$A$5:$F$128,2),"")</f>
      </c>
      <c r="F67" s="168">
        <f>_xlfn.IFERROR(VLOOKUP($C67,'PRIPREMA (STATUS)'!$A$5:$F$128,3),"")</f>
      </c>
      <c r="G67" s="168">
        <f>_xlfn.IFERROR(VLOOKUP($C67,'PRIPREMA (STATUS)'!$A$5:$F$128,4),"")</f>
      </c>
      <c r="H67" s="168">
        <f>_xlfn.IFERROR(VLOOKUP($C67,'PRIPREMA (STATUS)'!$A$5:$F$128,5),"")</f>
      </c>
      <c r="I67" s="198">
        <f t="shared" si="17"/>
        <v>0</v>
      </c>
      <c r="J67" s="198">
        <f t="shared" si="18"/>
        <v>0</v>
      </c>
      <c r="K67" s="198">
        <f t="shared" si="19"/>
        <v>0</v>
      </c>
      <c r="L67" s="199">
        <f t="shared" si="20"/>
        <v>0</v>
      </c>
      <c r="M67" s="200">
        <f t="shared" si="21"/>
        <v>0</v>
      </c>
    </row>
    <row r="68" spans="3:13" ht="15" hidden="1">
      <c r="C68" s="170">
        <f t="shared" si="6"/>
        <v>0</v>
      </c>
      <c r="M68" s="201"/>
    </row>
    <row r="69" spans="3:13" ht="14.25">
      <c r="C69" s="203" t="s">
        <v>39</v>
      </c>
      <c r="D69" s="204"/>
      <c r="E69" s="205" t="s">
        <v>40</v>
      </c>
      <c r="F69" s="205">
        <f>C12</f>
        <v>0</v>
      </c>
      <c r="G69" s="204"/>
      <c r="H69" s="206"/>
      <c r="I69" s="206"/>
      <c r="J69" s="206"/>
      <c r="K69" s="206"/>
      <c r="L69" s="195" t="s">
        <v>41</v>
      </c>
      <c r="M69" s="153" t="s">
        <v>42</v>
      </c>
    </row>
    <row r="70" spans="3:13" ht="14.25">
      <c r="C70" s="203"/>
      <c r="D70" s="207"/>
      <c r="E70" s="208" t="s">
        <v>43</v>
      </c>
      <c r="F70" s="208" t="s">
        <v>44</v>
      </c>
      <c r="G70" s="208" t="s">
        <v>45</v>
      </c>
      <c r="H70" s="209" t="s">
        <v>46</v>
      </c>
      <c r="I70" s="209" t="s">
        <v>47</v>
      </c>
      <c r="J70" s="209" t="s">
        <v>48</v>
      </c>
      <c r="K70" s="209" t="s">
        <v>49</v>
      </c>
      <c r="L70" s="196"/>
      <c r="M70" s="197" t="s">
        <v>50</v>
      </c>
    </row>
    <row r="71" spans="3:13" ht="14.25">
      <c r="C71" s="170">
        <v>7</v>
      </c>
      <c r="D71" s="208">
        <v>1</v>
      </c>
      <c r="E71" s="168" t="str">
        <f>_xlfn.IFERROR(VLOOKUP($C71,'PRIPREMA (STATUS)'!$A$5:$F$128,2),"")</f>
        <v>PERUNIČIĆ</v>
      </c>
      <c r="F71" s="168" t="str">
        <f>_xlfn.IFERROR(VLOOKUP($C71,'PRIPREMA (STATUS)'!$A$5:$F$128,3),"")</f>
        <v>IVAN</v>
      </c>
      <c r="G71" s="168">
        <f>_xlfn.IFERROR(VLOOKUP($C71,'PRIPREMA (STATUS)'!$A$5:$F$128,4),"")</f>
        <v>23315</v>
      </c>
      <c r="H71" s="168" t="str">
        <f>_xlfn.IFERROR(VLOOKUP($C71,'PRIPREMA (STATUS)'!$A$5:$F$128,5),"")</f>
        <v>SIV</v>
      </c>
      <c r="I71" s="198">
        <f>_xlfn.IFERROR((30+J71*3)*(G71/G71),0)</f>
        <v>78</v>
      </c>
      <c r="J71" s="198">
        <f>_xlfn.IFERROR(INDEX($D$300:$D$700,MATCH($C71,$C$300:$C$700,0))*($G71/$G71),0)</f>
        <v>16</v>
      </c>
      <c r="K71" s="198">
        <f>J71/$B$9</f>
        <v>8</v>
      </c>
      <c r="L71" s="199">
        <f>_xlfn.IFERROR((INDEX($D$300:$D$700,MATCH($C71,$C$300:$C$700,0))-INDEX($E$300:$E$700,MATCH($C71,$C$300:$C$700,0)))*($G71/$G71),0)</f>
        <v>16</v>
      </c>
      <c r="M71" s="200">
        <f>_xlfn.IFERROR(INDEX($G$300:$G$700,MATCH($C71,$C$300:$C$700,0))*($G71/$G71),0)</f>
        <v>4</v>
      </c>
    </row>
    <row r="72" spans="3:13" ht="14.25">
      <c r="C72" s="170">
        <v>10</v>
      </c>
      <c r="D72" s="208">
        <v>2</v>
      </c>
      <c r="E72" s="168" t="str">
        <f>_xlfn.IFERROR(VLOOKUP($C72,'PRIPREMA (STATUS)'!$A$5:$F$128,2),"")</f>
        <v>ČEPIĆ</v>
      </c>
      <c r="F72" s="168" t="str">
        <f>_xlfn.IFERROR(VLOOKUP($C72,'PRIPREMA (STATUS)'!$A$5:$F$128,3),"")</f>
        <v>LUKA</v>
      </c>
      <c r="G72" s="168">
        <f>_xlfn.IFERROR(VLOOKUP($C72,'PRIPREMA (STATUS)'!$A$5:$F$128,4),"")</f>
        <v>19801</v>
      </c>
      <c r="H72" s="168" t="str">
        <f>_xlfn.IFERROR(VLOOKUP($C72,'PRIPREMA (STATUS)'!$A$5:$F$128,5),"")</f>
        <v>SIV</v>
      </c>
      <c r="I72" s="198">
        <f aca="true" t="shared" si="22" ref="I72:I78">_xlfn.IFERROR((30+J72*3)*(G72/G72),0)</f>
        <v>48</v>
      </c>
      <c r="J72" s="198">
        <f aca="true" t="shared" si="23" ref="J72:J78">_xlfn.IFERROR(INDEX($D$300:$D$700,MATCH($C72,$C$300:$C$700,0))*($G72/$G72),0)</f>
        <v>6</v>
      </c>
      <c r="K72" s="198">
        <f aca="true" t="shared" si="24" ref="K72:K78">J72/$B$9</f>
        <v>3</v>
      </c>
      <c r="L72" s="199">
        <f aca="true" t="shared" si="25" ref="L72:L78">_xlfn.IFERROR((INDEX($D$300:$D$700,MATCH($C72,$C$300:$C$700,0))-INDEX($E$300:$E$700,MATCH($C72,$C$300:$C$700,0)))*($G72/$G72),0)</f>
        <v>-6</v>
      </c>
      <c r="M72" s="200">
        <f aca="true" t="shared" si="26" ref="M72:M78">_xlfn.IFERROR(INDEX($G$300:$G$700,MATCH($C72,$C$300:$C$700,0))*($G72/$G72),0)</f>
        <v>1.5</v>
      </c>
    </row>
    <row r="73" spans="3:13" ht="14.25" hidden="1">
      <c r="C73" s="170"/>
      <c r="D73" s="208">
        <v>3</v>
      </c>
      <c r="E73" s="168">
        <f>_xlfn.IFERROR(VLOOKUP($C73,'PRIPREMA (STATUS)'!$A$5:$F$128,2),"")</f>
      </c>
      <c r="F73" s="168">
        <f>_xlfn.IFERROR(VLOOKUP($C73,'PRIPREMA (STATUS)'!$A$5:$F$128,3),"")</f>
      </c>
      <c r="G73" s="168">
        <f>_xlfn.IFERROR(VLOOKUP($C73,'PRIPREMA (STATUS)'!$A$5:$F$128,4),"")</f>
      </c>
      <c r="H73" s="168">
        <f>_xlfn.IFERROR(VLOOKUP($C73,'PRIPREMA (STATUS)'!$A$5:$F$128,5),"")</f>
      </c>
      <c r="I73" s="198">
        <f t="shared" si="22"/>
        <v>0</v>
      </c>
      <c r="J73" s="198">
        <f t="shared" si="23"/>
        <v>0</v>
      </c>
      <c r="K73" s="198">
        <f t="shared" si="24"/>
        <v>0</v>
      </c>
      <c r="L73" s="199">
        <f t="shared" si="25"/>
        <v>0</v>
      </c>
      <c r="M73" s="200">
        <f t="shared" si="26"/>
        <v>0</v>
      </c>
    </row>
    <row r="74" spans="3:13" ht="14.25" hidden="1">
      <c r="C74" s="170"/>
      <c r="D74" s="208">
        <v>4</v>
      </c>
      <c r="E74" s="168">
        <f>_xlfn.IFERROR(VLOOKUP($C74,'PRIPREMA (STATUS)'!$A$5:$F$128,2),"")</f>
      </c>
      <c r="F74" s="168">
        <f>_xlfn.IFERROR(VLOOKUP($C74,'PRIPREMA (STATUS)'!$A$5:$F$128,3),"")</f>
      </c>
      <c r="G74" s="168">
        <f>_xlfn.IFERROR(VLOOKUP($C74,'PRIPREMA (STATUS)'!$A$5:$F$128,4),"")</f>
      </c>
      <c r="H74" s="168">
        <f>_xlfn.IFERROR(VLOOKUP($C74,'PRIPREMA (STATUS)'!$A$5:$F$128,5),"")</f>
      </c>
      <c r="I74" s="198">
        <f t="shared" si="22"/>
        <v>0</v>
      </c>
      <c r="J74" s="198">
        <f t="shared" si="23"/>
        <v>0</v>
      </c>
      <c r="K74" s="198">
        <f t="shared" si="24"/>
        <v>0</v>
      </c>
      <c r="L74" s="199">
        <f t="shared" si="25"/>
        <v>0</v>
      </c>
      <c r="M74" s="200">
        <f t="shared" si="26"/>
        <v>0</v>
      </c>
    </row>
    <row r="75" spans="3:13" ht="14.25" hidden="1">
      <c r="C75" s="170"/>
      <c r="D75" s="208">
        <v>5</v>
      </c>
      <c r="E75" s="168">
        <f>_xlfn.IFERROR(VLOOKUP($C75,'PRIPREMA (STATUS)'!$A$5:$F$128,2),"")</f>
      </c>
      <c r="F75" s="168">
        <f>_xlfn.IFERROR(VLOOKUP($C75,'PRIPREMA (STATUS)'!$A$5:$F$128,3),"")</f>
      </c>
      <c r="G75" s="168">
        <f>_xlfn.IFERROR(VLOOKUP($C75,'PRIPREMA (STATUS)'!$A$5:$F$128,4),"")</f>
      </c>
      <c r="H75" s="168">
        <f>_xlfn.IFERROR(VLOOKUP($C75,'PRIPREMA (STATUS)'!$A$5:$F$128,5),"")</f>
      </c>
      <c r="I75" s="198">
        <f t="shared" si="22"/>
        <v>0</v>
      </c>
      <c r="J75" s="198">
        <f t="shared" si="23"/>
        <v>0</v>
      </c>
      <c r="K75" s="198">
        <f t="shared" si="24"/>
        <v>0</v>
      </c>
      <c r="L75" s="199">
        <f t="shared" si="25"/>
        <v>0</v>
      </c>
      <c r="M75" s="200">
        <f t="shared" si="26"/>
        <v>0</v>
      </c>
    </row>
    <row r="76" spans="3:13" ht="14.25" hidden="1">
      <c r="C76" s="170"/>
      <c r="D76" s="208">
        <v>6</v>
      </c>
      <c r="E76" s="168">
        <f>_xlfn.IFERROR(VLOOKUP($C76,'PRIPREMA (STATUS)'!$A$5:$F$128,2),"")</f>
      </c>
      <c r="F76" s="168">
        <f>_xlfn.IFERROR(VLOOKUP($C76,'PRIPREMA (STATUS)'!$A$5:$F$128,3),"")</f>
      </c>
      <c r="G76" s="168">
        <f>_xlfn.IFERROR(VLOOKUP($C76,'PRIPREMA (STATUS)'!$A$5:$F$128,4),"")</f>
      </c>
      <c r="H76" s="168">
        <f>_xlfn.IFERROR(VLOOKUP($C76,'PRIPREMA (STATUS)'!$A$5:$F$128,5),"")</f>
      </c>
      <c r="I76" s="198">
        <f t="shared" si="22"/>
        <v>0</v>
      </c>
      <c r="J76" s="198">
        <f t="shared" si="23"/>
        <v>0</v>
      </c>
      <c r="K76" s="198">
        <f t="shared" si="24"/>
        <v>0</v>
      </c>
      <c r="L76" s="199">
        <f t="shared" si="25"/>
        <v>0</v>
      </c>
      <c r="M76" s="200">
        <f t="shared" si="26"/>
        <v>0</v>
      </c>
    </row>
    <row r="77" spans="3:13" ht="14.25" hidden="1">
      <c r="C77" s="170"/>
      <c r="D77" s="208">
        <v>7</v>
      </c>
      <c r="E77" s="168">
        <f>_xlfn.IFERROR(VLOOKUP($C77,'PRIPREMA (STATUS)'!$A$5:$F$128,2),"")</f>
      </c>
      <c r="F77" s="168">
        <f>_xlfn.IFERROR(VLOOKUP($C77,'PRIPREMA (STATUS)'!$A$5:$F$128,3),"")</f>
      </c>
      <c r="G77" s="168">
        <f>_xlfn.IFERROR(VLOOKUP($C77,'PRIPREMA (STATUS)'!$A$5:$F$128,4),"")</f>
      </c>
      <c r="H77" s="168">
        <f>_xlfn.IFERROR(VLOOKUP($C77,'PRIPREMA (STATUS)'!$A$5:$F$128,5),"")</f>
      </c>
      <c r="I77" s="198">
        <f t="shared" si="22"/>
        <v>0</v>
      </c>
      <c r="J77" s="198">
        <f t="shared" si="23"/>
        <v>0</v>
      </c>
      <c r="K77" s="198">
        <f t="shared" si="24"/>
        <v>0</v>
      </c>
      <c r="L77" s="199">
        <f t="shared" si="25"/>
        <v>0</v>
      </c>
      <c r="M77" s="200">
        <f t="shared" si="26"/>
        <v>0</v>
      </c>
    </row>
    <row r="78" spans="3:13" ht="15" hidden="1">
      <c r="C78" s="170"/>
      <c r="D78" s="210">
        <v>8</v>
      </c>
      <c r="E78" s="168">
        <f>_xlfn.IFERROR(VLOOKUP($C78,'PRIPREMA (STATUS)'!$A$5:$F$128,2),"")</f>
      </c>
      <c r="F78" s="168">
        <f>_xlfn.IFERROR(VLOOKUP($C78,'PRIPREMA (STATUS)'!$A$5:$F$128,3),"")</f>
      </c>
      <c r="G78" s="168">
        <f>_xlfn.IFERROR(VLOOKUP($C78,'PRIPREMA (STATUS)'!$A$5:$F$128,4),"")</f>
      </c>
      <c r="H78" s="168">
        <f>_xlfn.IFERROR(VLOOKUP($C78,'PRIPREMA (STATUS)'!$A$5:$F$128,5),"")</f>
      </c>
      <c r="I78" s="198">
        <f t="shared" si="22"/>
        <v>0</v>
      </c>
      <c r="J78" s="198">
        <f t="shared" si="23"/>
        <v>0</v>
      </c>
      <c r="K78" s="198">
        <f t="shared" si="24"/>
        <v>0</v>
      </c>
      <c r="L78" s="199">
        <f t="shared" si="25"/>
        <v>0</v>
      </c>
      <c r="M78" s="200">
        <f t="shared" si="26"/>
        <v>0</v>
      </c>
    </row>
    <row r="79" spans="3:13" ht="15" hidden="1">
      <c r="C79" s="170">
        <f t="shared" si="6"/>
        <v>0</v>
      </c>
      <c r="M79" s="201"/>
    </row>
    <row r="80" spans="3:13" ht="14.25" hidden="1">
      <c r="C80" s="211" t="s">
        <v>39</v>
      </c>
      <c r="D80" s="212"/>
      <c r="E80" s="213" t="s">
        <v>40</v>
      </c>
      <c r="F80" s="213">
        <f>C13</f>
        <v>0</v>
      </c>
      <c r="G80" s="212"/>
      <c r="H80" s="214"/>
      <c r="I80" s="214"/>
      <c r="J80" s="214"/>
      <c r="K80" s="214"/>
      <c r="L80" s="195" t="s">
        <v>41</v>
      </c>
      <c r="M80" s="153" t="s">
        <v>42</v>
      </c>
    </row>
    <row r="81" spans="3:13" ht="14.25" hidden="1">
      <c r="C81" s="211"/>
      <c r="D81" s="215"/>
      <c r="E81" s="216" t="s">
        <v>43</v>
      </c>
      <c r="F81" s="216" t="s">
        <v>44</v>
      </c>
      <c r="G81" s="216" t="s">
        <v>45</v>
      </c>
      <c r="H81" s="217" t="s">
        <v>46</v>
      </c>
      <c r="I81" s="217" t="s">
        <v>47</v>
      </c>
      <c r="J81" s="217" t="s">
        <v>48</v>
      </c>
      <c r="K81" s="217" t="s">
        <v>49</v>
      </c>
      <c r="L81" s="196"/>
      <c r="M81" s="197" t="s">
        <v>50</v>
      </c>
    </row>
    <row r="82" spans="3:13" ht="14.25" hidden="1">
      <c r="C82" s="170"/>
      <c r="D82" s="216">
        <v>1</v>
      </c>
      <c r="E82" s="168">
        <f>_xlfn.IFERROR(VLOOKUP($C82,'PRIPREMA (STATUS)'!$A$5:$F$128,2),"")</f>
      </c>
      <c r="F82" s="168">
        <f>_xlfn.IFERROR(VLOOKUP($C82,'PRIPREMA (STATUS)'!$A$5:$F$128,3),"")</f>
      </c>
      <c r="G82" s="168">
        <f>_xlfn.IFERROR(VLOOKUP($C82,'PRIPREMA (STATUS)'!$A$5:$F$128,4),"")</f>
      </c>
      <c r="H82" s="168">
        <f>_xlfn.IFERROR(VLOOKUP($C82,'PRIPREMA (STATUS)'!$A$5:$F$128,5),"")</f>
      </c>
      <c r="I82" s="198">
        <f>_xlfn.IFERROR((30+J82*3)*(G82/G82),0)</f>
        <v>0</v>
      </c>
      <c r="J82" s="198">
        <f>_xlfn.IFERROR(INDEX($D$300:$D$700,MATCH($C82,$C$300:$C$700,0))*($G82/$G82),0)</f>
        <v>0</v>
      </c>
      <c r="K82" s="198">
        <f>J82/$B$9</f>
        <v>0</v>
      </c>
      <c r="L82" s="199">
        <f>_xlfn.IFERROR((INDEX($D$300:$D$700,MATCH($C82,$C$300:$C$700,0))-INDEX($E$300:$E$700,MATCH($C82,$C$300:$C$700,0)))*($G82/$G82),0)</f>
        <v>0</v>
      </c>
      <c r="M82" s="200">
        <f>_xlfn.IFERROR(INDEX($G$300:$G$700,MATCH($C82,$C$300:$C$700,0))*($G82/$G82),0)</f>
        <v>0</v>
      </c>
    </row>
    <row r="83" spans="3:13" ht="14.25" hidden="1">
      <c r="C83" s="170"/>
      <c r="D83" s="216">
        <v>2</v>
      </c>
      <c r="E83" s="168">
        <f>_xlfn.IFERROR(VLOOKUP($C83,'PRIPREMA (STATUS)'!$A$5:$F$128,2),"")</f>
      </c>
      <c r="F83" s="168">
        <f>_xlfn.IFERROR(VLOOKUP($C83,'PRIPREMA (STATUS)'!$A$5:$F$128,3),"")</f>
      </c>
      <c r="G83" s="168">
        <f>_xlfn.IFERROR(VLOOKUP($C83,'PRIPREMA (STATUS)'!$A$5:$F$128,4),"")</f>
      </c>
      <c r="H83" s="168">
        <f>_xlfn.IFERROR(VLOOKUP($C83,'PRIPREMA (STATUS)'!$A$5:$F$128,5),"")</f>
      </c>
      <c r="I83" s="198">
        <f aca="true" t="shared" si="27" ref="I83:I89">_xlfn.IFERROR((30+J83*3)*(G83/G83),0)</f>
        <v>0</v>
      </c>
      <c r="J83" s="198">
        <f aca="true" t="shared" si="28" ref="J83:J89">_xlfn.IFERROR(INDEX($D$300:$D$700,MATCH($C83,$C$300:$C$700,0))*($G83/$G83),0)</f>
        <v>0</v>
      </c>
      <c r="K83" s="198">
        <f aca="true" t="shared" si="29" ref="K83:K89">J83/$B$9</f>
        <v>0</v>
      </c>
      <c r="L83" s="199">
        <f aca="true" t="shared" si="30" ref="L83:L89">_xlfn.IFERROR((INDEX($D$300:$D$700,MATCH($C83,$C$300:$C$700,0))-INDEX($E$300:$E$700,MATCH($C83,$C$300:$C$700,0)))*($G83/$G83),0)</f>
        <v>0</v>
      </c>
      <c r="M83" s="200">
        <f aca="true" t="shared" si="31" ref="M83:M89">_xlfn.IFERROR(INDEX($G$300:$G$700,MATCH($C83,$C$300:$C$700,0))*($G83/$G83),0)</f>
        <v>0</v>
      </c>
    </row>
    <row r="84" spans="3:13" ht="14.25" hidden="1">
      <c r="C84" s="170"/>
      <c r="D84" s="216">
        <v>3</v>
      </c>
      <c r="E84" s="168">
        <f>_xlfn.IFERROR(VLOOKUP($C84,'PRIPREMA (STATUS)'!$A$5:$F$128,2),"")</f>
      </c>
      <c r="F84" s="168">
        <f>_xlfn.IFERROR(VLOOKUP($C84,'PRIPREMA (STATUS)'!$A$5:$F$128,3),"")</f>
      </c>
      <c r="G84" s="168">
        <f>_xlfn.IFERROR(VLOOKUP($C84,'PRIPREMA (STATUS)'!$A$5:$F$128,4),"")</f>
      </c>
      <c r="H84" s="168">
        <f>_xlfn.IFERROR(VLOOKUP($C84,'PRIPREMA (STATUS)'!$A$5:$F$128,5),"")</f>
      </c>
      <c r="I84" s="198">
        <f t="shared" si="27"/>
        <v>0</v>
      </c>
      <c r="J84" s="198">
        <f t="shared" si="28"/>
        <v>0</v>
      </c>
      <c r="K84" s="198">
        <f t="shared" si="29"/>
        <v>0</v>
      </c>
      <c r="L84" s="199">
        <f t="shared" si="30"/>
        <v>0</v>
      </c>
      <c r="M84" s="200">
        <f t="shared" si="31"/>
        <v>0</v>
      </c>
    </row>
    <row r="85" spans="3:13" ht="14.25" hidden="1">
      <c r="C85" s="170"/>
      <c r="D85" s="216">
        <v>4</v>
      </c>
      <c r="E85" s="168">
        <f>_xlfn.IFERROR(VLOOKUP($C85,'PRIPREMA (STATUS)'!$A$5:$F$128,2),"")</f>
      </c>
      <c r="F85" s="168">
        <f>_xlfn.IFERROR(VLOOKUP($C85,'PRIPREMA (STATUS)'!$A$5:$F$128,3),"")</f>
      </c>
      <c r="G85" s="168">
        <f>_xlfn.IFERROR(VLOOKUP($C85,'PRIPREMA (STATUS)'!$A$5:$F$128,4),"")</f>
      </c>
      <c r="H85" s="168">
        <f>_xlfn.IFERROR(VLOOKUP($C85,'PRIPREMA (STATUS)'!$A$5:$F$128,5),"")</f>
      </c>
      <c r="I85" s="198">
        <f t="shared" si="27"/>
        <v>0</v>
      </c>
      <c r="J85" s="198">
        <f t="shared" si="28"/>
        <v>0</v>
      </c>
      <c r="K85" s="198">
        <f t="shared" si="29"/>
        <v>0</v>
      </c>
      <c r="L85" s="199">
        <f t="shared" si="30"/>
        <v>0</v>
      </c>
      <c r="M85" s="200">
        <f t="shared" si="31"/>
        <v>0</v>
      </c>
    </row>
    <row r="86" spans="3:13" ht="14.25" hidden="1">
      <c r="C86" s="170"/>
      <c r="D86" s="216">
        <v>5</v>
      </c>
      <c r="E86" s="168">
        <f>_xlfn.IFERROR(VLOOKUP($C86,'PRIPREMA (STATUS)'!$A$5:$F$128,2),"")</f>
      </c>
      <c r="F86" s="168">
        <f>_xlfn.IFERROR(VLOOKUP($C86,'PRIPREMA (STATUS)'!$A$5:$F$128,3),"")</f>
      </c>
      <c r="G86" s="168">
        <f>_xlfn.IFERROR(VLOOKUP($C86,'PRIPREMA (STATUS)'!$A$5:$F$128,4),"")</f>
      </c>
      <c r="H86" s="168">
        <f>_xlfn.IFERROR(VLOOKUP($C86,'PRIPREMA (STATUS)'!$A$5:$F$128,5),"")</f>
      </c>
      <c r="I86" s="198">
        <f t="shared" si="27"/>
        <v>0</v>
      </c>
      <c r="J86" s="198">
        <f t="shared" si="28"/>
        <v>0</v>
      </c>
      <c r="K86" s="198">
        <f t="shared" si="29"/>
        <v>0</v>
      </c>
      <c r="L86" s="199">
        <f t="shared" si="30"/>
        <v>0</v>
      </c>
      <c r="M86" s="200">
        <f t="shared" si="31"/>
        <v>0</v>
      </c>
    </row>
    <row r="87" spans="3:13" ht="14.25" hidden="1">
      <c r="C87" s="170"/>
      <c r="D87" s="216">
        <v>6</v>
      </c>
      <c r="E87" s="168">
        <f>_xlfn.IFERROR(VLOOKUP($C87,'PRIPREMA (STATUS)'!$A$5:$F$128,2),"")</f>
      </c>
      <c r="F87" s="168">
        <f>_xlfn.IFERROR(VLOOKUP($C87,'PRIPREMA (STATUS)'!$A$5:$F$128,3),"")</f>
      </c>
      <c r="G87" s="168">
        <f>_xlfn.IFERROR(VLOOKUP($C87,'PRIPREMA (STATUS)'!$A$5:$F$128,4),"")</f>
      </c>
      <c r="H87" s="168">
        <f>_xlfn.IFERROR(VLOOKUP($C87,'PRIPREMA (STATUS)'!$A$5:$F$128,5),"")</f>
      </c>
      <c r="I87" s="198">
        <f t="shared" si="27"/>
        <v>0</v>
      </c>
      <c r="J87" s="198">
        <f t="shared" si="28"/>
        <v>0</v>
      </c>
      <c r="K87" s="198">
        <f t="shared" si="29"/>
        <v>0</v>
      </c>
      <c r="L87" s="199">
        <f t="shared" si="30"/>
        <v>0</v>
      </c>
      <c r="M87" s="200">
        <f t="shared" si="31"/>
        <v>0</v>
      </c>
    </row>
    <row r="88" spans="3:13" ht="14.25" hidden="1">
      <c r="C88" s="170"/>
      <c r="D88" s="216">
        <v>7</v>
      </c>
      <c r="E88" s="168">
        <f>_xlfn.IFERROR(VLOOKUP($C88,'PRIPREMA (STATUS)'!$A$5:$F$128,2),"")</f>
      </c>
      <c r="F88" s="168">
        <f>_xlfn.IFERROR(VLOOKUP($C88,'PRIPREMA (STATUS)'!$A$5:$F$128,3),"")</f>
      </c>
      <c r="G88" s="168">
        <f>_xlfn.IFERROR(VLOOKUP($C88,'PRIPREMA (STATUS)'!$A$5:$F$128,4),"")</f>
      </c>
      <c r="H88" s="168">
        <f>_xlfn.IFERROR(VLOOKUP($C88,'PRIPREMA (STATUS)'!$A$5:$F$128,5),"")</f>
      </c>
      <c r="I88" s="198">
        <f t="shared" si="27"/>
        <v>0</v>
      </c>
      <c r="J88" s="198">
        <f t="shared" si="28"/>
        <v>0</v>
      </c>
      <c r="K88" s="198">
        <f t="shared" si="29"/>
        <v>0</v>
      </c>
      <c r="L88" s="199">
        <f t="shared" si="30"/>
        <v>0</v>
      </c>
      <c r="M88" s="200">
        <f t="shared" si="31"/>
        <v>0</v>
      </c>
    </row>
    <row r="89" spans="3:13" ht="15" hidden="1">
      <c r="C89" s="170"/>
      <c r="D89" s="218">
        <v>8</v>
      </c>
      <c r="E89" s="168">
        <f>_xlfn.IFERROR(VLOOKUP($C89,'PRIPREMA (STATUS)'!$A$5:$F$128,2),"")</f>
      </c>
      <c r="F89" s="168">
        <f>_xlfn.IFERROR(VLOOKUP($C89,'PRIPREMA (STATUS)'!$A$5:$F$128,3),"")</f>
      </c>
      <c r="G89" s="168">
        <f>_xlfn.IFERROR(VLOOKUP($C89,'PRIPREMA (STATUS)'!$A$5:$F$128,4),"")</f>
      </c>
      <c r="H89" s="168">
        <f>_xlfn.IFERROR(VLOOKUP($C89,'PRIPREMA (STATUS)'!$A$5:$F$128,5),"")</f>
      </c>
      <c r="I89" s="198">
        <f t="shared" si="27"/>
        <v>0</v>
      </c>
      <c r="J89" s="198">
        <f t="shared" si="28"/>
        <v>0</v>
      </c>
      <c r="K89" s="198">
        <f t="shared" si="29"/>
        <v>0</v>
      </c>
      <c r="L89" s="199">
        <f t="shared" si="30"/>
        <v>0</v>
      </c>
      <c r="M89" s="200">
        <f t="shared" si="31"/>
        <v>0</v>
      </c>
    </row>
    <row r="90" spans="3:13" ht="15" hidden="1">
      <c r="C90" s="170">
        <f t="shared" si="6"/>
        <v>0</v>
      </c>
      <c r="M90" s="201"/>
    </row>
    <row r="91" spans="3:13" ht="14.25" hidden="1">
      <c r="C91" s="219" t="s">
        <v>39</v>
      </c>
      <c r="D91" s="220"/>
      <c r="E91" s="220" t="s">
        <v>40</v>
      </c>
      <c r="F91" s="220">
        <f>C14</f>
        <v>0</v>
      </c>
      <c r="G91" s="220"/>
      <c r="H91" s="221"/>
      <c r="I91" s="221"/>
      <c r="J91" s="221"/>
      <c r="K91" s="221"/>
      <c r="L91" s="195" t="s">
        <v>41</v>
      </c>
      <c r="M91" s="153" t="s">
        <v>42</v>
      </c>
    </row>
    <row r="92" spans="3:13" ht="14.25" hidden="1">
      <c r="C92" s="219"/>
      <c r="D92" s="222"/>
      <c r="E92" s="222" t="s">
        <v>43</v>
      </c>
      <c r="F92" s="222" t="s">
        <v>44</v>
      </c>
      <c r="G92" s="222" t="s">
        <v>45</v>
      </c>
      <c r="H92" s="223" t="s">
        <v>46</v>
      </c>
      <c r="I92" s="223" t="s">
        <v>47</v>
      </c>
      <c r="J92" s="223" t="s">
        <v>48</v>
      </c>
      <c r="K92" s="223" t="s">
        <v>49</v>
      </c>
      <c r="L92" s="196"/>
      <c r="M92" s="197" t="s">
        <v>50</v>
      </c>
    </row>
    <row r="93" spans="3:13" ht="14.25" hidden="1">
      <c r="C93" s="170"/>
      <c r="D93" s="222">
        <v>1</v>
      </c>
      <c r="E93" s="168">
        <f>_xlfn.IFERROR(VLOOKUP($C93,'PRIPREMA (STATUS)'!$A$5:$F$128,2),"")</f>
      </c>
      <c r="F93" s="168">
        <f>_xlfn.IFERROR(VLOOKUP($C93,'PRIPREMA (STATUS)'!$A$5:$F$128,3),"")</f>
      </c>
      <c r="G93" s="168">
        <f>_xlfn.IFERROR(VLOOKUP($C93,'PRIPREMA (STATUS)'!$A$5:$F$128,4),"")</f>
      </c>
      <c r="H93" s="168">
        <f>_xlfn.IFERROR(VLOOKUP($C93,'PRIPREMA (STATUS)'!$A$5:$F$128,5),"")</f>
      </c>
      <c r="I93" s="198">
        <f>_xlfn.IFERROR((30+J93*3)*(G93/G93),0)</f>
        <v>0</v>
      </c>
      <c r="J93" s="198">
        <f>_xlfn.IFERROR(INDEX($D$300:$D$700,MATCH($C93,$C$300:$C$700,0))*($G93/$G93),0)</f>
        <v>0</v>
      </c>
      <c r="K93" s="198">
        <f>J93/$B$9</f>
        <v>0</v>
      </c>
      <c r="L93" s="199">
        <f>_xlfn.IFERROR((INDEX($D$300:$D$700,MATCH($C93,$C$300:$C$700,0))-INDEX($E$300:$E$700,MATCH($C93,$C$300:$C$700,0)))*($G93/$G93),0)</f>
        <v>0</v>
      </c>
      <c r="M93" s="200">
        <f>_xlfn.IFERROR(INDEX($G$300:$G$700,MATCH($C93,$C$300:$C$700,0))*($G93/$G93),0)</f>
        <v>0</v>
      </c>
    </row>
    <row r="94" spans="3:13" ht="14.25" hidden="1">
      <c r="C94" s="170"/>
      <c r="D94" s="222">
        <v>2</v>
      </c>
      <c r="E94" s="168">
        <f>_xlfn.IFERROR(VLOOKUP($C94,'PRIPREMA (STATUS)'!$A$5:$F$128,2),"")</f>
      </c>
      <c r="F94" s="168">
        <f>_xlfn.IFERROR(VLOOKUP($C94,'PRIPREMA (STATUS)'!$A$5:$F$128,3),"")</f>
      </c>
      <c r="G94" s="168">
        <f>_xlfn.IFERROR(VLOOKUP($C94,'PRIPREMA (STATUS)'!$A$5:$F$128,4),"")</f>
      </c>
      <c r="H94" s="168">
        <f>_xlfn.IFERROR(VLOOKUP($C94,'PRIPREMA (STATUS)'!$A$5:$F$128,5),"")</f>
      </c>
      <c r="I94" s="198">
        <f aca="true" t="shared" si="32" ref="I94:I100">_xlfn.IFERROR((30+J94*3)*(G94/G94),0)</f>
        <v>0</v>
      </c>
      <c r="J94" s="198">
        <f aca="true" t="shared" si="33" ref="J94:J100">_xlfn.IFERROR(INDEX($D$300:$D$700,MATCH($C94,$C$300:$C$700,0))*($G94/$G94),0)</f>
        <v>0</v>
      </c>
      <c r="K94" s="198">
        <f aca="true" t="shared" si="34" ref="K94:K100">J94/$B$9</f>
        <v>0</v>
      </c>
      <c r="L94" s="199">
        <f aca="true" t="shared" si="35" ref="L94:L100">_xlfn.IFERROR((INDEX($D$300:$D$700,MATCH($C94,$C$300:$C$700,0))-INDEX($E$300:$E$700,MATCH($C94,$C$300:$C$700,0)))*($G94/$G94),0)</f>
        <v>0</v>
      </c>
      <c r="M94" s="200">
        <f aca="true" t="shared" si="36" ref="M94:M100">_xlfn.IFERROR(INDEX($G$300:$G$700,MATCH($C94,$C$300:$C$700,0))*($G94/$G94),0)</f>
        <v>0</v>
      </c>
    </row>
    <row r="95" spans="3:13" ht="14.25" hidden="1">
      <c r="C95" s="170"/>
      <c r="D95" s="222">
        <v>3</v>
      </c>
      <c r="E95" s="168">
        <f>_xlfn.IFERROR(VLOOKUP($C95,'PRIPREMA (STATUS)'!$A$5:$F$128,2),"")</f>
      </c>
      <c r="F95" s="168">
        <f>_xlfn.IFERROR(VLOOKUP($C95,'PRIPREMA (STATUS)'!$A$5:$F$128,3),"")</f>
      </c>
      <c r="G95" s="168">
        <f>_xlfn.IFERROR(VLOOKUP($C95,'PRIPREMA (STATUS)'!$A$5:$F$128,4),"")</f>
      </c>
      <c r="H95" s="168">
        <f>_xlfn.IFERROR(VLOOKUP($C95,'PRIPREMA (STATUS)'!$A$5:$F$128,5),"")</f>
      </c>
      <c r="I95" s="198">
        <f t="shared" si="32"/>
        <v>0</v>
      </c>
      <c r="J95" s="198">
        <f t="shared" si="33"/>
        <v>0</v>
      </c>
      <c r="K95" s="198">
        <f t="shared" si="34"/>
        <v>0</v>
      </c>
      <c r="L95" s="199">
        <f t="shared" si="35"/>
        <v>0</v>
      </c>
      <c r="M95" s="200">
        <f t="shared" si="36"/>
        <v>0</v>
      </c>
    </row>
    <row r="96" spans="3:13" ht="14.25" hidden="1">
      <c r="C96" s="170"/>
      <c r="D96" s="222">
        <v>4</v>
      </c>
      <c r="E96" s="168">
        <f>_xlfn.IFERROR(VLOOKUP($C96,'PRIPREMA (STATUS)'!$A$5:$F$128,2),"")</f>
      </c>
      <c r="F96" s="168">
        <f>_xlfn.IFERROR(VLOOKUP($C96,'PRIPREMA (STATUS)'!$A$5:$F$128,3),"")</f>
      </c>
      <c r="G96" s="168">
        <f>_xlfn.IFERROR(VLOOKUP($C96,'PRIPREMA (STATUS)'!$A$5:$F$128,4),"")</f>
      </c>
      <c r="H96" s="168">
        <f>_xlfn.IFERROR(VLOOKUP($C96,'PRIPREMA (STATUS)'!$A$5:$F$128,5),"")</f>
      </c>
      <c r="I96" s="198">
        <f t="shared" si="32"/>
        <v>0</v>
      </c>
      <c r="J96" s="198">
        <f t="shared" si="33"/>
        <v>0</v>
      </c>
      <c r="K96" s="198">
        <f t="shared" si="34"/>
        <v>0</v>
      </c>
      <c r="L96" s="199">
        <f t="shared" si="35"/>
        <v>0</v>
      </c>
      <c r="M96" s="200">
        <f t="shared" si="36"/>
        <v>0</v>
      </c>
    </row>
    <row r="97" spans="3:13" ht="14.25" hidden="1">
      <c r="C97" s="170"/>
      <c r="D97" s="222">
        <v>5</v>
      </c>
      <c r="E97" s="168">
        <f>_xlfn.IFERROR(VLOOKUP($C97,'PRIPREMA (STATUS)'!$A$5:$F$128,2),"")</f>
      </c>
      <c r="F97" s="168">
        <f>_xlfn.IFERROR(VLOOKUP($C97,'PRIPREMA (STATUS)'!$A$5:$F$128,3),"")</f>
      </c>
      <c r="G97" s="168">
        <f>_xlfn.IFERROR(VLOOKUP($C97,'PRIPREMA (STATUS)'!$A$5:$F$128,4),"")</f>
      </c>
      <c r="H97" s="168">
        <f>_xlfn.IFERROR(VLOOKUP($C97,'PRIPREMA (STATUS)'!$A$5:$F$128,5),"")</f>
      </c>
      <c r="I97" s="198">
        <f t="shared" si="32"/>
        <v>0</v>
      </c>
      <c r="J97" s="198">
        <f t="shared" si="33"/>
        <v>0</v>
      </c>
      <c r="K97" s="198">
        <f t="shared" si="34"/>
        <v>0</v>
      </c>
      <c r="L97" s="199">
        <f t="shared" si="35"/>
        <v>0</v>
      </c>
      <c r="M97" s="200">
        <f t="shared" si="36"/>
        <v>0</v>
      </c>
    </row>
    <row r="98" spans="3:13" ht="14.25" hidden="1">
      <c r="C98" s="170"/>
      <c r="D98" s="222">
        <v>6</v>
      </c>
      <c r="E98" s="168">
        <f>_xlfn.IFERROR(VLOOKUP($C98,'PRIPREMA (STATUS)'!$A$5:$F$128,2),"")</f>
      </c>
      <c r="F98" s="168">
        <f>_xlfn.IFERROR(VLOOKUP($C98,'PRIPREMA (STATUS)'!$A$5:$F$128,3),"")</f>
      </c>
      <c r="G98" s="168">
        <f>_xlfn.IFERROR(VLOOKUP($C98,'PRIPREMA (STATUS)'!$A$5:$F$128,4),"")</f>
      </c>
      <c r="H98" s="168">
        <f>_xlfn.IFERROR(VLOOKUP($C98,'PRIPREMA (STATUS)'!$A$5:$F$128,5),"")</f>
      </c>
      <c r="I98" s="198">
        <f t="shared" si="32"/>
        <v>0</v>
      </c>
      <c r="J98" s="198">
        <f t="shared" si="33"/>
        <v>0</v>
      </c>
      <c r="K98" s="198">
        <f t="shared" si="34"/>
        <v>0</v>
      </c>
      <c r="L98" s="199">
        <f t="shared" si="35"/>
        <v>0</v>
      </c>
      <c r="M98" s="200">
        <f t="shared" si="36"/>
        <v>0</v>
      </c>
    </row>
    <row r="99" spans="3:13" ht="14.25" hidden="1">
      <c r="C99" s="170"/>
      <c r="D99" s="222">
        <v>7</v>
      </c>
      <c r="E99" s="168">
        <f>_xlfn.IFERROR(VLOOKUP($C99,'PRIPREMA (STATUS)'!$A$5:$F$128,2),"")</f>
      </c>
      <c r="F99" s="168">
        <f>_xlfn.IFERROR(VLOOKUP($C99,'PRIPREMA (STATUS)'!$A$5:$F$128,3),"")</f>
      </c>
      <c r="G99" s="168">
        <f>_xlfn.IFERROR(VLOOKUP($C99,'PRIPREMA (STATUS)'!$A$5:$F$128,4),"")</f>
      </c>
      <c r="H99" s="168">
        <f>_xlfn.IFERROR(VLOOKUP($C99,'PRIPREMA (STATUS)'!$A$5:$F$128,5),"")</f>
      </c>
      <c r="I99" s="198">
        <f t="shared" si="32"/>
        <v>0</v>
      </c>
      <c r="J99" s="198">
        <f t="shared" si="33"/>
        <v>0</v>
      </c>
      <c r="K99" s="198">
        <f t="shared" si="34"/>
        <v>0</v>
      </c>
      <c r="L99" s="199">
        <f t="shared" si="35"/>
        <v>0</v>
      </c>
      <c r="M99" s="200">
        <f t="shared" si="36"/>
        <v>0</v>
      </c>
    </row>
    <row r="100" spans="3:13" ht="15" hidden="1">
      <c r="C100" s="170"/>
      <c r="D100" s="224">
        <v>8</v>
      </c>
      <c r="E100" s="168">
        <f>_xlfn.IFERROR(VLOOKUP($C100,'PRIPREMA (STATUS)'!$A$5:$F$128,2),"")</f>
      </c>
      <c r="F100" s="168">
        <f>_xlfn.IFERROR(VLOOKUP($C100,'PRIPREMA (STATUS)'!$A$5:$F$128,3),"")</f>
      </c>
      <c r="G100" s="168">
        <f>_xlfn.IFERROR(VLOOKUP($C100,'PRIPREMA (STATUS)'!$A$5:$F$128,4),"")</f>
      </c>
      <c r="H100" s="168">
        <f>_xlfn.IFERROR(VLOOKUP($C100,'PRIPREMA (STATUS)'!$A$5:$F$128,5),"")</f>
      </c>
      <c r="I100" s="198">
        <f t="shared" si="32"/>
        <v>0</v>
      </c>
      <c r="J100" s="198">
        <f t="shared" si="33"/>
        <v>0</v>
      </c>
      <c r="K100" s="198">
        <f t="shared" si="34"/>
        <v>0</v>
      </c>
      <c r="L100" s="199">
        <f t="shared" si="35"/>
        <v>0</v>
      </c>
      <c r="M100" s="200">
        <f t="shared" si="36"/>
        <v>0</v>
      </c>
    </row>
    <row r="101" spans="3:13" ht="15" hidden="1">
      <c r="C101" s="170">
        <f aca="true" t="shared" si="37" ref="C101">G101</f>
        <v>0</v>
      </c>
      <c r="M101" s="201"/>
    </row>
    <row r="102" spans="3:13" ht="14.25" hidden="1">
      <c r="C102" s="225" t="s">
        <v>39</v>
      </c>
      <c r="D102" s="226"/>
      <c r="E102" s="227" t="s">
        <v>40</v>
      </c>
      <c r="F102" s="227">
        <f>C15</f>
        <v>0</v>
      </c>
      <c r="G102" s="226"/>
      <c r="H102" s="228"/>
      <c r="I102" s="228"/>
      <c r="J102" s="228"/>
      <c r="K102" s="228"/>
      <c r="L102" s="195" t="s">
        <v>41</v>
      </c>
      <c r="M102" s="153" t="s">
        <v>42</v>
      </c>
    </row>
    <row r="103" spans="3:13" ht="14.25" hidden="1">
      <c r="C103" s="225"/>
      <c r="D103" s="229"/>
      <c r="E103" s="230" t="s">
        <v>43</v>
      </c>
      <c r="F103" s="230" t="s">
        <v>44</v>
      </c>
      <c r="G103" s="230" t="s">
        <v>45</v>
      </c>
      <c r="H103" s="231" t="s">
        <v>46</v>
      </c>
      <c r="I103" s="231" t="s">
        <v>47</v>
      </c>
      <c r="J103" s="231" t="s">
        <v>48</v>
      </c>
      <c r="K103" s="231" t="s">
        <v>49</v>
      </c>
      <c r="L103" s="196"/>
      <c r="M103" s="197" t="s">
        <v>50</v>
      </c>
    </row>
    <row r="104" spans="3:13" ht="14.25" hidden="1">
      <c r="C104" s="170"/>
      <c r="D104" s="230">
        <v>1</v>
      </c>
      <c r="E104" s="168">
        <f>_xlfn.IFERROR(VLOOKUP($C104,'PRIPREMA (STATUS)'!$A$5:$F$128,2),"")</f>
      </c>
      <c r="F104" s="168">
        <f>_xlfn.IFERROR(VLOOKUP($C104,'PRIPREMA (STATUS)'!$A$5:$F$128,3),"")</f>
      </c>
      <c r="G104" s="168">
        <f>_xlfn.IFERROR(VLOOKUP($C104,'PRIPREMA (STATUS)'!$A$5:$F$128,4),"")</f>
      </c>
      <c r="H104" s="168">
        <f>_xlfn.IFERROR(VLOOKUP($C104,'PRIPREMA (STATUS)'!$A$5:$F$128,5),"")</f>
      </c>
      <c r="I104" s="198">
        <f>_xlfn.IFERROR((30+J104*3)*(G104/G104),0)</f>
        <v>0</v>
      </c>
      <c r="J104" s="198">
        <f>_xlfn.IFERROR(INDEX($D$300:$D$700,MATCH($C104,$C$300:$C$700,0))*($G104/$G104),0)</f>
        <v>0</v>
      </c>
      <c r="K104" s="198">
        <f>J104/$B$9</f>
        <v>0</v>
      </c>
      <c r="L104" s="199">
        <f>_xlfn.IFERROR((INDEX($D$300:$D$700,MATCH($C104,$C$300:$C$700,0))-INDEX($E$300:$E$700,MATCH($C104,$C$300:$C$700,0)))*($G104/$G104),0)</f>
        <v>0</v>
      </c>
      <c r="M104" s="200">
        <f>_xlfn.IFERROR(INDEX($G$300:$G$700,MATCH($C104,$C$300:$C$700,0))*($G104/$G104),0)</f>
        <v>0</v>
      </c>
    </row>
    <row r="105" spans="3:13" ht="14.25" hidden="1">
      <c r="C105" s="170"/>
      <c r="D105" s="230">
        <v>2</v>
      </c>
      <c r="E105" s="168">
        <f>_xlfn.IFERROR(VLOOKUP($C105,'PRIPREMA (STATUS)'!$A$5:$F$128,2),"")</f>
      </c>
      <c r="F105" s="168">
        <f>_xlfn.IFERROR(VLOOKUP($C105,'PRIPREMA (STATUS)'!$A$5:$F$128,3),"")</f>
      </c>
      <c r="G105" s="168">
        <f>_xlfn.IFERROR(VLOOKUP($C105,'PRIPREMA (STATUS)'!$A$5:$F$128,4),"")</f>
      </c>
      <c r="H105" s="168">
        <f>_xlfn.IFERROR(VLOOKUP($C105,'PRIPREMA (STATUS)'!$A$5:$F$128,5),"")</f>
      </c>
      <c r="I105" s="198">
        <f aca="true" t="shared" si="38" ref="I105:I111">_xlfn.IFERROR((30+J105*3)*(G105/G105),0)</f>
        <v>0</v>
      </c>
      <c r="J105" s="198">
        <f aca="true" t="shared" si="39" ref="J105:J111">_xlfn.IFERROR(INDEX($D$300:$D$700,MATCH($C105,$C$300:$C$700,0))*($G105/$G105),0)</f>
        <v>0</v>
      </c>
      <c r="K105" s="198">
        <f aca="true" t="shared" si="40" ref="K105:K111">J105/$B$9</f>
        <v>0</v>
      </c>
      <c r="L105" s="199">
        <f aca="true" t="shared" si="41" ref="L105:L111">_xlfn.IFERROR((INDEX($D$300:$D$700,MATCH($C105,$C$300:$C$700,0))-INDEX($E$300:$E$700,MATCH($C105,$C$300:$C$700,0)))*($G105/$G105),0)</f>
        <v>0</v>
      </c>
      <c r="M105" s="200">
        <f aca="true" t="shared" si="42" ref="M105:M111">_xlfn.IFERROR(INDEX($G$300:$G$700,MATCH($C105,$C$300:$C$700,0))*($G105/$G105),0)</f>
        <v>0</v>
      </c>
    </row>
    <row r="106" spans="3:13" ht="14.25" hidden="1">
      <c r="C106" s="170"/>
      <c r="D106" s="230">
        <v>3</v>
      </c>
      <c r="E106" s="168">
        <f>_xlfn.IFERROR(VLOOKUP($C106,'PRIPREMA (STATUS)'!$A$5:$F$128,2),"")</f>
      </c>
      <c r="F106" s="168">
        <f>_xlfn.IFERROR(VLOOKUP($C106,'PRIPREMA (STATUS)'!$A$5:$F$128,3),"")</f>
      </c>
      <c r="G106" s="168">
        <f>_xlfn.IFERROR(VLOOKUP($C106,'PRIPREMA (STATUS)'!$A$5:$F$128,4),"")</f>
      </c>
      <c r="H106" s="168">
        <f>_xlfn.IFERROR(VLOOKUP($C106,'PRIPREMA (STATUS)'!$A$5:$F$128,5),"")</f>
      </c>
      <c r="I106" s="198">
        <f t="shared" si="38"/>
        <v>0</v>
      </c>
      <c r="J106" s="198">
        <f t="shared" si="39"/>
        <v>0</v>
      </c>
      <c r="K106" s="198">
        <f t="shared" si="40"/>
        <v>0</v>
      </c>
      <c r="L106" s="199">
        <f t="shared" si="41"/>
        <v>0</v>
      </c>
      <c r="M106" s="200">
        <f t="shared" si="42"/>
        <v>0</v>
      </c>
    </row>
    <row r="107" spans="3:13" ht="14.25" hidden="1">
      <c r="C107" s="170"/>
      <c r="D107" s="230">
        <v>4</v>
      </c>
      <c r="E107" s="168">
        <f>_xlfn.IFERROR(VLOOKUP($C107,'PRIPREMA (STATUS)'!$A$5:$F$128,2),"")</f>
      </c>
      <c r="F107" s="168">
        <f>_xlfn.IFERROR(VLOOKUP($C107,'PRIPREMA (STATUS)'!$A$5:$F$128,3),"")</f>
      </c>
      <c r="G107" s="168">
        <f>_xlfn.IFERROR(VLOOKUP($C107,'PRIPREMA (STATUS)'!$A$5:$F$128,4),"")</f>
      </c>
      <c r="H107" s="168">
        <f>_xlfn.IFERROR(VLOOKUP($C107,'PRIPREMA (STATUS)'!$A$5:$F$128,5),"")</f>
      </c>
      <c r="I107" s="198">
        <f t="shared" si="38"/>
        <v>0</v>
      </c>
      <c r="J107" s="198">
        <f t="shared" si="39"/>
        <v>0</v>
      </c>
      <c r="K107" s="198">
        <f t="shared" si="40"/>
        <v>0</v>
      </c>
      <c r="L107" s="199">
        <f t="shared" si="41"/>
        <v>0</v>
      </c>
      <c r="M107" s="200">
        <f t="shared" si="42"/>
        <v>0</v>
      </c>
    </row>
    <row r="108" spans="3:13" ht="14.25" hidden="1">
      <c r="C108" s="170"/>
      <c r="D108" s="230">
        <v>5</v>
      </c>
      <c r="E108" s="168">
        <f>_xlfn.IFERROR(VLOOKUP($C108,'PRIPREMA (STATUS)'!$A$5:$F$128,2),"")</f>
      </c>
      <c r="F108" s="168">
        <f>_xlfn.IFERROR(VLOOKUP($C108,'PRIPREMA (STATUS)'!$A$5:$F$128,3),"")</f>
      </c>
      <c r="G108" s="168">
        <f>_xlfn.IFERROR(VLOOKUP($C108,'PRIPREMA (STATUS)'!$A$5:$F$128,4),"")</f>
      </c>
      <c r="H108" s="168">
        <f>_xlfn.IFERROR(VLOOKUP($C108,'PRIPREMA (STATUS)'!$A$5:$F$128,5),"")</f>
      </c>
      <c r="I108" s="198">
        <f t="shared" si="38"/>
        <v>0</v>
      </c>
      <c r="J108" s="198">
        <f t="shared" si="39"/>
        <v>0</v>
      </c>
      <c r="K108" s="198">
        <f t="shared" si="40"/>
        <v>0</v>
      </c>
      <c r="L108" s="199">
        <f t="shared" si="41"/>
        <v>0</v>
      </c>
      <c r="M108" s="200">
        <f t="shared" si="42"/>
        <v>0</v>
      </c>
    </row>
    <row r="109" spans="3:13" ht="14.25" hidden="1">
      <c r="C109" s="170"/>
      <c r="D109" s="230">
        <v>6</v>
      </c>
      <c r="E109" s="168">
        <f>_xlfn.IFERROR(VLOOKUP($C109,'PRIPREMA (STATUS)'!$A$5:$F$128,2),"")</f>
      </c>
      <c r="F109" s="168">
        <f>_xlfn.IFERROR(VLOOKUP($C109,'PRIPREMA (STATUS)'!$A$5:$F$128,3),"")</f>
      </c>
      <c r="G109" s="168">
        <f>_xlfn.IFERROR(VLOOKUP($C109,'PRIPREMA (STATUS)'!$A$5:$F$128,4),"")</f>
      </c>
      <c r="H109" s="168">
        <f>_xlfn.IFERROR(VLOOKUP($C109,'PRIPREMA (STATUS)'!$A$5:$F$128,5),"")</f>
      </c>
      <c r="I109" s="198">
        <f t="shared" si="38"/>
        <v>0</v>
      </c>
      <c r="J109" s="198">
        <f t="shared" si="39"/>
        <v>0</v>
      </c>
      <c r="K109" s="198">
        <f t="shared" si="40"/>
        <v>0</v>
      </c>
      <c r="L109" s="199">
        <f t="shared" si="41"/>
        <v>0</v>
      </c>
      <c r="M109" s="200">
        <f t="shared" si="42"/>
        <v>0</v>
      </c>
    </row>
    <row r="110" spans="3:13" ht="14.25" hidden="1">
      <c r="C110" s="170"/>
      <c r="D110" s="230">
        <v>7</v>
      </c>
      <c r="E110" s="168">
        <f>_xlfn.IFERROR(VLOOKUP($C110,'PRIPREMA (STATUS)'!$A$5:$F$128,2),"")</f>
      </c>
      <c r="F110" s="168">
        <f>_xlfn.IFERROR(VLOOKUP($C110,'PRIPREMA (STATUS)'!$A$5:$F$128,3),"")</f>
      </c>
      <c r="G110" s="168">
        <f>_xlfn.IFERROR(VLOOKUP($C110,'PRIPREMA (STATUS)'!$A$5:$F$128,4),"")</f>
      </c>
      <c r="H110" s="168">
        <f>_xlfn.IFERROR(VLOOKUP($C110,'PRIPREMA (STATUS)'!$A$5:$F$128,5),"")</f>
      </c>
      <c r="I110" s="198">
        <f t="shared" si="38"/>
        <v>0</v>
      </c>
      <c r="J110" s="198">
        <f t="shared" si="39"/>
        <v>0</v>
      </c>
      <c r="K110" s="198">
        <f t="shared" si="40"/>
        <v>0</v>
      </c>
      <c r="L110" s="199">
        <f t="shared" si="41"/>
        <v>0</v>
      </c>
      <c r="M110" s="200">
        <f t="shared" si="42"/>
        <v>0</v>
      </c>
    </row>
    <row r="111" spans="3:13" ht="15" hidden="1">
      <c r="C111" s="170"/>
      <c r="D111" s="232">
        <v>8</v>
      </c>
      <c r="E111" s="168">
        <f>_xlfn.IFERROR(VLOOKUP($C111,'PRIPREMA (STATUS)'!$A$5:$F$128,2),"")</f>
      </c>
      <c r="F111" s="168">
        <f>_xlfn.IFERROR(VLOOKUP($C111,'PRIPREMA (STATUS)'!$A$5:$F$128,3),"")</f>
      </c>
      <c r="G111" s="168">
        <f>_xlfn.IFERROR(VLOOKUP($C111,'PRIPREMA (STATUS)'!$A$5:$F$128,4),"")</f>
      </c>
      <c r="H111" s="168">
        <f>_xlfn.IFERROR(VLOOKUP($C111,'PRIPREMA (STATUS)'!$A$5:$F$128,5),"")</f>
      </c>
      <c r="I111" s="198">
        <f t="shared" si="38"/>
        <v>0</v>
      </c>
      <c r="J111" s="198">
        <f t="shared" si="39"/>
        <v>0</v>
      </c>
      <c r="K111" s="198">
        <f t="shared" si="40"/>
        <v>0</v>
      </c>
      <c r="L111" s="199">
        <f t="shared" si="41"/>
        <v>0</v>
      </c>
      <c r="M111" s="200">
        <f t="shared" si="42"/>
        <v>0</v>
      </c>
    </row>
    <row r="112" spans="3:13" ht="14.25" hidden="1">
      <c r="C112" s="233" t="s">
        <v>39</v>
      </c>
      <c r="D112" s="161"/>
      <c r="E112" s="162" t="s">
        <v>40</v>
      </c>
      <c r="F112" s="162">
        <f>C16</f>
        <v>0</v>
      </c>
      <c r="G112" s="161"/>
      <c r="H112" s="163"/>
      <c r="I112" s="163"/>
      <c r="J112" s="163"/>
      <c r="K112" s="163"/>
      <c r="L112" s="195" t="s">
        <v>41</v>
      </c>
      <c r="M112" s="153" t="s">
        <v>42</v>
      </c>
    </row>
    <row r="113" spans="3:13" ht="14.25" hidden="1">
      <c r="C113" s="233"/>
      <c r="D113" s="164"/>
      <c r="E113" s="165" t="s">
        <v>43</v>
      </c>
      <c r="F113" s="165" t="s">
        <v>44</v>
      </c>
      <c r="G113" s="165" t="s">
        <v>45</v>
      </c>
      <c r="H113" s="166" t="s">
        <v>46</v>
      </c>
      <c r="I113" s="166" t="s">
        <v>47</v>
      </c>
      <c r="J113" s="166" t="s">
        <v>48</v>
      </c>
      <c r="K113" s="166" t="s">
        <v>49</v>
      </c>
      <c r="L113" s="196"/>
      <c r="M113" s="197" t="s">
        <v>50</v>
      </c>
    </row>
    <row r="114" spans="3:13" ht="14.25" hidden="1">
      <c r="C114" s="167"/>
      <c r="D114" s="165">
        <v>1</v>
      </c>
      <c r="E114" s="168">
        <f>_xlfn.IFERROR(VLOOKUP($C114,'PRIPREMA (STATUS)'!$A$5:$F$128,2),"")</f>
      </c>
      <c r="F114" s="168">
        <f>_xlfn.IFERROR(VLOOKUP($C114,'PRIPREMA (STATUS)'!$A$5:$F$128,3),"")</f>
      </c>
      <c r="G114" s="168">
        <f>_xlfn.IFERROR(VLOOKUP($C114,'PRIPREMA (STATUS)'!$A$5:$F$128,4),"")</f>
      </c>
      <c r="H114" s="168">
        <f>_xlfn.IFERROR(VLOOKUP($C114,'PRIPREMA (STATUS)'!$A$5:$F$128,5),"")</f>
      </c>
      <c r="I114" s="198">
        <f>_xlfn.IFERROR((30+J114*3)*(G114/G114),0)</f>
        <v>0</v>
      </c>
      <c r="J114" s="198">
        <f>_xlfn.IFERROR(INDEX($D$300:$D$700,MATCH($C114,$C$300:$C$700,0))*($G114/$G114),0)</f>
        <v>0</v>
      </c>
      <c r="K114" s="198">
        <f>J114/$B$9</f>
        <v>0</v>
      </c>
      <c r="L114" s="199">
        <f>_xlfn.IFERROR((INDEX($D$300:$D$700,MATCH($C114,$C$300:$C$700,0))-INDEX($E$300:$E$700,MATCH($C114,$C$300:$C$700,0)))*($G114/$G114),0)</f>
        <v>0</v>
      </c>
      <c r="M114" s="200">
        <f>_xlfn.IFERROR(INDEX($G$300:$G$700,MATCH($C114,$C$300:$C$700,0))*($G114/$G114),0)</f>
        <v>0</v>
      </c>
    </row>
    <row r="115" spans="3:13" ht="14.25" hidden="1">
      <c r="C115" s="167"/>
      <c r="D115" s="165">
        <v>2</v>
      </c>
      <c r="E115" s="168">
        <f>_xlfn.IFERROR(VLOOKUP($C115,'PRIPREMA (STATUS)'!$A$5:$F$128,2),"")</f>
      </c>
      <c r="F115" s="168">
        <f>_xlfn.IFERROR(VLOOKUP($C115,'PRIPREMA (STATUS)'!$A$5:$F$128,3),"")</f>
      </c>
      <c r="G115" s="168">
        <f>_xlfn.IFERROR(VLOOKUP($C115,'PRIPREMA (STATUS)'!$A$5:$F$128,4),"")</f>
      </c>
      <c r="H115" s="168">
        <f>_xlfn.IFERROR(VLOOKUP($C115,'PRIPREMA (STATUS)'!$A$5:$F$128,5),"")</f>
      </c>
      <c r="I115" s="198">
        <f aca="true" t="shared" si="43" ref="I115:I121">_xlfn.IFERROR((30+J115*3)*(G115/G115),0)</f>
        <v>0</v>
      </c>
      <c r="J115" s="198">
        <f aca="true" t="shared" si="44" ref="J115:J121">_xlfn.IFERROR(INDEX($D$300:$D$700,MATCH($C115,$C$300:$C$700,0))*($G115/$G115),0)</f>
        <v>0</v>
      </c>
      <c r="K115" s="198">
        <f aca="true" t="shared" si="45" ref="K115:K121">J115/$B$9</f>
        <v>0</v>
      </c>
      <c r="L115" s="199">
        <f aca="true" t="shared" si="46" ref="L115:L121">_xlfn.IFERROR((INDEX($D$300:$D$700,MATCH($C115,$C$300:$C$700,0))-INDEX($E$300:$E$700,MATCH($C115,$C$300:$C$700,0)))*($G115/$G115),0)</f>
        <v>0</v>
      </c>
      <c r="M115" s="200">
        <f aca="true" t="shared" si="47" ref="M115:M121">_xlfn.IFERROR(INDEX($G$300:$G$700,MATCH($C115,$C$300:$C$700,0))*($G115/$G115),0)</f>
        <v>0</v>
      </c>
    </row>
    <row r="116" spans="3:13" ht="14.25" hidden="1">
      <c r="C116" s="167"/>
      <c r="D116" s="165">
        <v>3</v>
      </c>
      <c r="E116" s="168">
        <f>_xlfn.IFERROR(VLOOKUP($C116,'PRIPREMA (STATUS)'!$A$5:$F$128,2),"")</f>
      </c>
      <c r="F116" s="168">
        <f>_xlfn.IFERROR(VLOOKUP($C116,'PRIPREMA (STATUS)'!$A$5:$F$128,3),"")</f>
      </c>
      <c r="G116" s="168">
        <f>_xlfn.IFERROR(VLOOKUP($C116,'PRIPREMA (STATUS)'!$A$5:$F$128,4),"")</f>
      </c>
      <c r="H116" s="168">
        <f>_xlfn.IFERROR(VLOOKUP($C116,'PRIPREMA (STATUS)'!$A$5:$F$128,5),"")</f>
      </c>
      <c r="I116" s="198">
        <f t="shared" si="43"/>
        <v>0</v>
      </c>
      <c r="J116" s="198">
        <f t="shared" si="44"/>
        <v>0</v>
      </c>
      <c r="K116" s="198">
        <f t="shared" si="45"/>
        <v>0</v>
      </c>
      <c r="L116" s="199">
        <f t="shared" si="46"/>
        <v>0</v>
      </c>
      <c r="M116" s="200">
        <f t="shared" si="47"/>
        <v>0</v>
      </c>
    </row>
    <row r="117" spans="3:13" ht="14.25" hidden="1">
      <c r="C117" s="167"/>
      <c r="D117" s="165">
        <v>4</v>
      </c>
      <c r="E117" s="168">
        <f>_xlfn.IFERROR(VLOOKUP($C117,'PRIPREMA (STATUS)'!$A$5:$F$128,2),"")</f>
      </c>
      <c r="F117" s="168">
        <f>_xlfn.IFERROR(VLOOKUP($C117,'PRIPREMA (STATUS)'!$A$5:$F$128,3),"")</f>
      </c>
      <c r="G117" s="168">
        <f>_xlfn.IFERROR(VLOOKUP($C117,'PRIPREMA (STATUS)'!$A$5:$F$128,4),"")</f>
      </c>
      <c r="H117" s="168">
        <f>_xlfn.IFERROR(VLOOKUP($C117,'PRIPREMA (STATUS)'!$A$5:$F$128,5),"")</f>
      </c>
      <c r="I117" s="198">
        <f t="shared" si="43"/>
        <v>0</v>
      </c>
      <c r="J117" s="198">
        <f t="shared" si="44"/>
        <v>0</v>
      </c>
      <c r="K117" s="198">
        <f t="shared" si="45"/>
        <v>0</v>
      </c>
      <c r="L117" s="199">
        <f t="shared" si="46"/>
        <v>0</v>
      </c>
      <c r="M117" s="200">
        <f t="shared" si="47"/>
        <v>0</v>
      </c>
    </row>
    <row r="118" spans="3:13" ht="14.25" hidden="1">
      <c r="C118" s="167"/>
      <c r="D118" s="165">
        <v>5</v>
      </c>
      <c r="E118" s="168">
        <f>_xlfn.IFERROR(VLOOKUP($C118,'PRIPREMA (STATUS)'!$A$5:$F$128,2),"")</f>
      </c>
      <c r="F118" s="168">
        <f>_xlfn.IFERROR(VLOOKUP($C118,'PRIPREMA (STATUS)'!$A$5:$F$128,3),"")</f>
      </c>
      <c r="G118" s="168">
        <f>_xlfn.IFERROR(VLOOKUP($C118,'PRIPREMA (STATUS)'!$A$5:$F$128,4),"")</f>
      </c>
      <c r="H118" s="168">
        <f>_xlfn.IFERROR(VLOOKUP($C118,'PRIPREMA (STATUS)'!$A$5:$F$128,5),"")</f>
      </c>
      <c r="I118" s="198">
        <f t="shared" si="43"/>
        <v>0</v>
      </c>
      <c r="J118" s="198">
        <f t="shared" si="44"/>
        <v>0</v>
      </c>
      <c r="K118" s="198">
        <f t="shared" si="45"/>
        <v>0</v>
      </c>
      <c r="L118" s="199">
        <f t="shared" si="46"/>
        <v>0</v>
      </c>
      <c r="M118" s="200">
        <f t="shared" si="47"/>
        <v>0</v>
      </c>
    </row>
    <row r="119" spans="3:13" ht="14.25" hidden="1">
      <c r="C119" s="167"/>
      <c r="D119" s="165">
        <v>6</v>
      </c>
      <c r="E119" s="168">
        <f>_xlfn.IFERROR(VLOOKUP($C119,'PRIPREMA (STATUS)'!$A$5:$F$128,2),"")</f>
      </c>
      <c r="F119" s="168">
        <f>_xlfn.IFERROR(VLOOKUP($C119,'PRIPREMA (STATUS)'!$A$5:$F$128,3),"")</f>
      </c>
      <c r="G119" s="168">
        <f>_xlfn.IFERROR(VLOOKUP($C119,'PRIPREMA (STATUS)'!$A$5:$F$128,4),"")</f>
      </c>
      <c r="H119" s="168">
        <f>_xlfn.IFERROR(VLOOKUP($C119,'PRIPREMA (STATUS)'!$A$5:$F$128,5),"")</f>
      </c>
      <c r="I119" s="198">
        <f t="shared" si="43"/>
        <v>0</v>
      </c>
      <c r="J119" s="198">
        <f t="shared" si="44"/>
        <v>0</v>
      </c>
      <c r="K119" s="198">
        <f t="shared" si="45"/>
        <v>0</v>
      </c>
      <c r="L119" s="199">
        <f t="shared" si="46"/>
        <v>0</v>
      </c>
      <c r="M119" s="200">
        <f t="shared" si="47"/>
        <v>0</v>
      </c>
    </row>
    <row r="120" spans="3:13" ht="14.25" hidden="1">
      <c r="C120" s="167"/>
      <c r="D120" s="165">
        <v>7</v>
      </c>
      <c r="E120" s="168">
        <f>_xlfn.IFERROR(VLOOKUP($C120,'PRIPREMA (STATUS)'!$A$5:$F$128,2),"")</f>
      </c>
      <c r="F120" s="168">
        <f>_xlfn.IFERROR(VLOOKUP($C120,'PRIPREMA (STATUS)'!$A$5:$F$128,3),"")</f>
      </c>
      <c r="G120" s="168">
        <f>_xlfn.IFERROR(VLOOKUP($C120,'PRIPREMA (STATUS)'!$A$5:$F$128,4),"")</f>
      </c>
      <c r="H120" s="168">
        <f>_xlfn.IFERROR(VLOOKUP($C120,'PRIPREMA (STATUS)'!$A$5:$F$128,5),"")</f>
      </c>
      <c r="I120" s="198">
        <f t="shared" si="43"/>
        <v>0</v>
      </c>
      <c r="J120" s="198">
        <f t="shared" si="44"/>
        <v>0</v>
      </c>
      <c r="K120" s="198">
        <f t="shared" si="45"/>
        <v>0</v>
      </c>
      <c r="L120" s="199">
        <f t="shared" si="46"/>
        <v>0</v>
      </c>
      <c r="M120" s="200">
        <f t="shared" si="47"/>
        <v>0</v>
      </c>
    </row>
    <row r="121" spans="3:13" ht="15" hidden="1">
      <c r="C121" s="167"/>
      <c r="D121" s="169">
        <v>8</v>
      </c>
      <c r="E121" s="168">
        <f>_xlfn.IFERROR(VLOOKUP($C121,'PRIPREMA (STATUS)'!$A$5:$F$128,2),"")</f>
      </c>
      <c r="F121" s="168">
        <f>_xlfn.IFERROR(VLOOKUP($C121,'PRIPREMA (STATUS)'!$A$5:$F$128,3),"")</f>
      </c>
      <c r="G121" s="168">
        <f>_xlfn.IFERROR(VLOOKUP($C121,'PRIPREMA (STATUS)'!$A$5:$F$128,4),"")</f>
      </c>
      <c r="H121" s="168">
        <f>_xlfn.IFERROR(VLOOKUP($C121,'PRIPREMA (STATUS)'!$A$5:$F$128,5),"")</f>
      </c>
      <c r="I121" s="198">
        <f t="shared" si="43"/>
        <v>0</v>
      </c>
      <c r="J121" s="198">
        <f t="shared" si="44"/>
        <v>0</v>
      </c>
      <c r="K121" s="198">
        <f t="shared" si="45"/>
        <v>0</v>
      </c>
      <c r="L121" s="199">
        <f t="shared" si="46"/>
        <v>0</v>
      </c>
      <c r="M121" s="200">
        <f t="shared" si="47"/>
        <v>0</v>
      </c>
    </row>
    <row r="122" spans="3:13" ht="15" hidden="1">
      <c r="C122" s="170">
        <f aca="true" t="shared" si="48" ref="C122">G122</f>
        <v>0</v>
      </c>
      <c r="M122" s="201"/>
    </row>
    <row r="123" spans="3:13" ht="14.25" hidden="1">
      <c r="C123" s="171" t="s">
        <v>39</v>
      </c>
      <c r="D123" s="172"/>
      <c r="E123" s="173" t="s">
        <v>40</v>
      </c>
      <c r="F123" s="173">
        <f>C17</f>
        <v>0</v>
      </c>
      <c r="G123" s="172"/>
      <c r="H123" s="174"/>
      <c r="I123" s="174"/>
      <c r="J123" s="174"/>
      <c r="K123" s="174"/>
      <c r="L123" s="195" t="s">
        <v>41</v>
      </c>
      <c r="M123" s="153" t="s">
        <v>42</v>
      </c>
    </row>
    <row r="124" spans="3:13" ht="14.25" hidden="1">
      <c r="C124" s="171"/>
      <c r="D124" s="175"/>
      <c r="E124" s="176" t="s">
        <v>43</v>
      </c>
      <c r="F124" s="176" t="s">
        <v>44</v>
      </c>
      <c r="G124" s="176" t="s">
        <v>45</v>
      </c>
      <c r="H124" s="177" t="s">
        <v>46</v>
      </c>
      <c r="I124" s="177" t="s">
        <v>47</v>
      </c>
      <c r="J124" s="177" t="s">
        <v>48</v>
      </c>
      <c r="K124" s="177" t="s">
        <v>49</v>
      </c>
      <c r="L124" s="196"/>
      <c r="M124" s="197" t="s">
        <v>50</v>
      </c>
    </row>
    <row r="125" spans="3:13" ht="14.25" hidden="1">
      <c r="C125" s="170"/>
      <c r="D125" s="176">
        <v>1</v>
      </c>
      <c r="E125" s="168">
        <f>_xlfn.IFERROR(VLOOKUP($C125,'PRIPREMA (STATUS)'!$A$5:$F$128,2),"")</f>
      </c>
      <c r="F125" s="168">
        <f>_xlfn.IFERROR(VLOOKUP($C125,'PRIPREMA (STATUS)'!$A$5:$F$128,3),"")</f>
      </c>
      <c r="G125" s="168">
        <f>_xlfn.IFERROR(VLOOKUP($C125,'PRIPREMA (STATUS)'!$A$5:$F$128,4),"")</f>
      </c>
      <c r="H125" s="168">
        <f>_xlfn.IFERROR(VLOOKUP($C125,'PRIPREMA (STATUS)'!$A$5:$F$128,5),"")</f>
      </c>
      <c r="I125" s="198">
        <f>_xlfn.IFERROR((30+J125*3)*(G125/G125),0)</f>
        <v>0</v>
      </c>
      <c r="J125" s="198">
        <f>_xlfn.IFERROR(INDEX($D$300:$D$700,MATCH($C125,$C$300:$C$700,0))*($G125/$G125),0)</f>
        <v>0</v>
      </c>
      <c r="K125" s="198">
        <f>J125/$B$9</f>
        <v>0</v>
      </c>
      <c r="L125" s="199">
        <f>_xlfn.IFERROR((INDEX($D$300:$D$700,MATCH($C125,$C$300:$C$700,0))-INDEX($E$300:$E$700,MATCH($C125,$C$300:$C$700,0)))*($G125/$G125),0)</f>
        <v>0</v>
      </c>
      <c r="M125" s="200">
        <f>_xlfn.IFERROR(INDEX($G$300:$G$700,MATCH($C125,$C$300:$C$700,0))*($G125/$G125),0)</f>
        <v>0</v>
      </c>
    </row>
    <row r="126" spans="3:13" ht="14.25" hidden="1">
      <c r="C126" s="170"/>
      <c r="D126" s="176">
        <v>2</v>
      </c>
      <c r="E126" s="168">
        <f>_xlfn.IFERROR(VLOOKUP($C126,'PRIPREMA (STATUS)'!$A$5:$F$128,2),"")</f>
      </c>
      <c r="F126" s="168">
        <f>_xlfn.IFERROR(VLOOKUP($C126,'PRIPREMA (STATUS)'!$A$5:$F$128,3),"")</f>
      </c>
      <c r="G126" s="168">
        <f>_xlfn.IFERROR(VLOOKUP($C126,'PRIPREMA (STATUS)'!$A$5:$F$128,4),"")</f>
      </c>
      <c r="H126" s="168">
        <f>_xlfn.IFERROR(VLOOKUP($C126,'PRIPREMA (STATUS)'!$A$5:$F$128,5),"")</f>
      </c>
      <c r="I126" s="198">
        <f aca="true" t="shared" si="49" ref="I126:I132">_xlfn.IFERROR((30+J126*3)*(G126/G126),0)</f>
        <v>0</v>
      </c>
      <c r="J126" s="198">
        <f aca="true" t="shared" si="50" ref="J126:J132">_xlfn.IFERROR(INDEX($D$300:$D$700,MATCH($C126,$C$300:$C$700,0))*($G126/$G126),0)</f>
        <v>0</v>
      </c>
      <c r="K126" s="198">
        <f aca="true" t="shared" si="51" ref="K126:K132">J126/$B$9</f>
        <v>0</v>
      </c>
      <c r="L126" s="199">
        <f aca="true" t="shared" si="52" ref="L126:L132">_xlfn.IFERROR((INDEX($D$300:$D$700,MATCH($C126,$C$300:$C$700,0))-INDEX($E$300:$E$700,MATCH($C126,$C$300:$C$700,0)))*($G126/$G126),0)</f>
        <v>0</v>
      </c>
      <c r="M126" s="200">
        <f aca="true" t="shared" si="53" ref="M126:M132">_xlfn.IFERROR(INDEX($G$300:$G$700,MATCH($C126,$C$300:$C$700,0))*($G126/$G126),0)</f>
        <v>0</v>
      </c>
    </row>
    <row r="127" spans="3:13" ht="14.25" hidden="1">
      <c r="C127" s="170"/>
      <c r="D127" s="176">
        <v>3</v>
      </c>
      <c r="E127" s="168">
        <f>_xlfn.IFERROR(VLOOKUP($C127,'PRIPREMA (STATUS)'!$A$5:$F$128,2),"")</f>
      </c>
      <c r="F127" s="168">
        <f>_xlfn.IFERROR(VLOOKUP($C127,'PRIPREMA (STATUS)'!$A$5:$F$128,3),"")</f>
      </c>
      <c r="G127" s="168">
        <f>_xlfn.IFERROR(VLOOKUP($C127,'PRIPREMA (STATUS)'!$A$5:$F$128,4),"")</f>
      </c>
      <c r="H127" s="168">
        <f>_xlfn.IFERROR(VLOOKUP($C127,'PRIPREMA (STATUS)'!$A$5:$F$128,5),"")</f>
      </c>
      <c r="I127" s="198">
        <f t="shared" si="49"/>
        <v>0</v>
      </c>
      <c r="J127" s="198">
        <f t="shared" si="50"/>
        <v>0</v>
      </c>
      <c r="K127" s="198">
        <f t="shared" si="51"/>
        <v>0</v>
      </c>
      <c r="L127" s="199">
        <f t="shared" si="52"/>
        <v>0</v>
      </c>
      <c r="M127" s="200">
        <f t="shared" si="53"/>
        <v>0</v>
      </c>
    </row>
    <row r="128" spans="3:13" ht="14.25" hidden="1">
      <c r="C128" s="170"/>
      <c r="D128" s="176">
        <v>4</v>
      </c>
      <c r="E128" s="168">
        <f>_xlfn.IFERROR(VLOOKUP($C128,'PRIPREMA (STATUS)'!$A$5:$F$128,2),"")</f>
      </c>
      <c r="F128" s="168">
        <f>_xlfn.IFERROR(VLOOKUP($C128,'PRIPREMA (STATUS)'!$A$5:$F$128,3),"")</f>
      </c>
      <c r="G128" s="168">
        <f>_xlfn.IFERROR(VLOOKUP($C128,'PRIPREMA (STATUS)'!$A$5:$F$128,4),"")</f>
      </c>
      <c r="H128" s="168">
        <f>_xlfn.IFERROR(VLOOKUP($C128,'PRIPREMA (STATUS)'!$A$5:$F$128,5),"")</f>
      </c>
      <c r="I128" s="198">
        <f t="shared" si="49"/>
        <v>0</v>
      </c>
      <c r="J128" s="198">
        <f t="shared" si="50"/>
        <v>0</v>
      </c>
      <c r="K128" s="198">
        <f t="shared" si="51"/>
        <v>0</v>
      </c>
      <c r="L128" s="199">
        <f t="shared" si="52"/>
        <v>0</v>
      </c>
      <c r="M128" s="200">
        <f t="shared" si="53"/>
        <v>0</v>
      </c>
    </row>
    <row r="129" spans="3:13" ht="14.25" hidden="1">
      <c r="C129" s="170"/>
      <c r="D129" s="176">
        <v>5</v>
      </c>
      <c r="E129" s="168">
        <f>_xlfn.IFERROR(VLOOKUP($C129,'PRIPREMA (STATUS)'!$A$5:$F$128,2),"")</f>
      </c>
      <c r="F129" s="168">
        <f>_xlfn.IFERROR(VLOOKUP($C129,'PRIPREMA (STATUS)'!$A$5:$F$128,3),"")</f>
      </c>
      <c r="G129" s="168">
        <f>_xlfn.IFERROR(VLOOKUP($C129,'PRIPREMA (STATUS)'!$A$5:$F$128,4),"")</f>
      </c>
      <c r="H129" s="168">
        <f>_xlfn.IFERROR(VLOOKUP($C129,'PRIPREMA (STATUS)'!$A$5:$F$128,5),"")</f>
      </c>
      <c r="I129" s="198">
        <f t="shared" si="49"/>
        <v>0</v>
      </c>
      <c r="J129" s="198">
        <f t="shared" si="50"/>
        <v>0</v>
      </c>
      <c r="K129" s="198">
        <f t="shared" si="51"/>
        <v>0</v>
      </c>
      <c r="L129" s="199">
        <f t="shared" si="52"/>
        <v>0</v>
      </c>
      <c r="M129" s="200">
        <f t="shared" si="53"/>
        <v>0</v>
      </c>
    </row>
    <row r="130" spans="3:13" ht="14.25" hidden="1">
      <c r="C130" s="170"/>
      <c r="D130" s="176">
        <v>6</v>
      </c>
      <c r="E130" s="168">
        <f>_xlfn.IFERROR(VLOOKUP($C130,'PRIPREMA (STATUS)'!$A$5:$F$128,2),"")</f>
      </c>
      <c r="F130" s="168">
        <f>_xlfn.IFERROR(VLOOKUP($C130,'PRIPREMA (STATUS)'!$A$5:$F$128,3),"")</f>
      </c>
      <c r="G130" s="168">
        <f>_xlfn.IFERROR(VLOOKUP($C130,'PRIPREMA (STATUS)'!$A$5:$F$128,4),"")</f>
      </c>
      <c r="H130" s="168">
        <f>_xlfn.IFERROR(VLOOKUP($C130,'PRIPREMA (STATUS)'!$A$5:$F$128,5),"")</f>
      </c>
      <c r="I130" s="198">
        <f t="shared" si="49"/>
        <v>0</v>
      </c>
      <c r="J130" s="198">
        <f t="shared" si="50"/>
        <v>0</v>
      </c>
      <c r="K130" s="198">
        <f t="shared" si="51"/>
        <v>0</v>
      </c>
      <c r="L130" s="199">
        <f t="shared" si="52"/>
        <v>0</v>
      </c>
      <c r="M130" s="200">
        <f t="shared" si="53"/>
        <v>0</v>
      </c>
    </row>
    <row r="131" spans="3:13" ht="14.25" hidden="1">
      <c r="C131" s="170"/>
      <c r="D131" s="176">
        <v>7</v>
      </c>
      <c r="E131" s="168">
        <f>_xlfn.IFERROR(VLOOKUP($C131,'PRIPREMA (STATUS)'!$A$5:$F$128,2),"")</f>
      </c>
      <c r="F131" s="168">
        <f>_xlfn.IFERROR(VLOOKUP($C131,'PRIPREMA (STATUS)'!$A$5:$F$128,3),"")</f>
      </c>
      <c r="G131" s="168">
        <f>_xlfn.IFERROR(VLOOKUP($C131,'PRIPREMA (STATUS)'!$A$5:$F$128,4),"")</f>
      </c>
      <c r="H131" s="168">
        <f>_xlfn.IFERROR(VLOOKUP($C131,'PRIPREMA (STATUS)'!$A$5:$F$128,5),"")</f>
      </c>
      <c r="I131" s="198">
        <f t="shared" si="49"/>
        <v>0</v>
      </c>
      <c r="J131" s="198">
        <f t="shared" si="50"/>
        <v>0</v>
      </c>
      <c r="K131" s="198">
        <f t="shared" si="51"/>
        <v>0</v>
      </c>
      <c r="L131" s="199">
        <f t="shared" si="52"/>
        <v>0</v>
      </c>
      <c r="M131" s="200">
        <f t="shared" si="53"/>
        <v>0</v>
      </c>
    </row>
    <row r="132" spans="3:13" ht="15" hidden="1">
      <c r="C132" s="170"/>
      <c r="D132" s="178">
        <v>8</v>
      </c>
      <c r="E132" s="168">
        <f>_xlfn.IFERROR(VLOOKUP($C132,'PRIPREMA (STATUS)'!$A$5:$F$128,2),"")</f>
      </c>
      <c r="F132" s="168">
        <f>_xlfn.IFERROR(VLOOKUP($C132,'PRIPREMA (STATUS)'!$A$5:$F$128,3),"")</f>
      </c>
      <c r="G132" s="168">
        <f>_xlfn.IFERROR(VLOOKUP($C132,'PRIPREMA (STATUS)'!$A$5:$F$128,4),"")</f>
      </c>
      <c r="H132" s="168">
        <f>_xlfn.IFERROR(VLOOKUP($C132,'PRIPREMA (STATUS)'!$A$5:$F$128,5),"")</f>
      </c>
      <c r="I132" s="198">
        <f t="shared" si="49"/>
        <v>0</v>
      </c>
      <c r="J132" s="198">
        <f t="shared" si="50"/>
        <v>0</v>
      </c>
      <c r="K132" s="198">
        <f t="shared" si="51"/>
        <v>0</v>
      </c>
      <c r="L132" s="199">
        <f t="shared" si="52"/>
        <v>0</v>
      </c>
      <c r="M132" s="200">
        <f t="shared" si="53"/>
        <v>0</v>
      </c>
    </row>
    <row r="133" spans="3:13" ht="15" hidden="1">
      <c r="C133" s="170">
        <f aca="true" t="shared" si="54" ref="C133">G133</f>
        <v>0</v>
      </c>
      <c r="D133" s="134"/>
      <c r="E133" s="179"/>
      <c r="F133" s="179"/>
      <c r="G133" s="179"/>
      <c r="H133" s="179"/>
      <c r="I133" s="179"/>
      <c r="J133" s="179"/>
      <c r="K133" s="179"/>
      <c r="M133" s="201"/>
    </row>
    <row r="134" spans="3:13" ht="14.25" hidden="1">
      <c r="C134" s="180" t="s">
        <v>39</v>
      </c>
      <c r="D134" s="181"/>
      <c r="E134" s="182" t="s">
        <v>40</v>
      </c>
      <c r="F134" s="182">
        <f>C18</f>
        <v>0</v>
      </c>
      <c r="G134" s="181"/>
      <c r="H134" s="183"/>
      <c r="I134" s="183"/>
      <c r="J134" s="183"/>
      <c r="K134" s="183"/>
      <c r="L134" s="195" t="s">
        <v>41</v>
      </c>
      <c r="M134" s="153" t="s">
        <v>42</v>
      </c>
    </row>
    <row r="135" spans="3:13" ht="14.25" hidden="1">
      <c r="C135" s="180"/>
      <c r="D135" s="184"/>
      <c r="E135" s="185" t="s">
        <v>43</v>
      </c>
      <c r="F135" s="185" t="s">
        <v>44</v>
      </c>
      <c r="G135" s="185" t="s">
        <v>45</v>
      </c>
      <c r="H135" s="186" t="s">
        <v>46</v>
      </c>
      <c r="I135" s="186" t="s">
        <v>47</v>
      </c>
      <c r="J135" s="186" t="s">
        <v>48</v>
      </c>
      <c r="K135" s="186" t="s">
        <v>49</v>
      </c>
      <c r="L135" s="196"/>
      <c r="M135" s="197" t="s">
        <v>50</v>
      </c>
    </row>
    <row r="136" spans="3:13" ht="14.25" hidden="1">
      <c r="C136" s="170"/>
      <c r="D136" s="185">
        <v>1</v>
      </c>
      <c r="E136" s="168">
        <f>_xlfn.IFERROR(VLOOKUP($C136,'PRIPREMA (STATUS)'!$A$5:$F$128,2),"")</f>
      </c>
      <c r="F136" s="168">
        <f>_xlfn.IFERROR(VLOOKUP($C136,'PRIPREMA (STATUS)'!$A$5:$F$128,3),"")</f>
      </c>
      <c r="G136" s="168">
        <f>_xlfn.IFERROR(VLOOKUP($C136,'PRIPREMA (STATUS)'!$A$5:$F$128,4),"")</f>
      </c>
      <c r="H136" s="168">
        <f>_xlfn.IFERROR(VLOOKUP($C136,'PRIPREMA (STATUS)'!$A$5:$F$128,5),"")</f>
      </c>
      <c r="I136" s="198">
        <f>_xlfn.IFERROR((30+J136*3)*(G136/G136),0)</f>
        <v>0</v>
      </c>
      <c r="J136" s="198">
        <f>_xlfn.IFERROR(INDEX($D$300:$D$700,MATCH($C136,$C$300:$C$700,0))*($G136/$G136),0)</f>
        <v>0</v>
      </c>
      <c r="K136" s="198">
        <f>J136/$B$9</f>
        <v>0</v>
      </c>
      <c r="L136" s="199">
        <f>_xlfn.IFERROR((INDEX($D$300:$D$700,MATCH($C136,$C$300:$C$700,0))-INDEX($E$300:$E$700,MATCH($C136,$C$300:$C$700,0)))*($G136/$G136),0)</f>
        <v>0</v>
      </c>
      <c r="M136" s="200">
        <f>_xlfn.IFERROR(INDEX($G$300:$G$700,MATCH($C136,$C$300:$C$700,0))*($G136/$G136),0)</f>
        <v>0</v>
      </c>
    </row>
    <row r="137" spans="3:13" ht="14.25" hidden="1">
      <c r="C137" s="170"/>
      <c r="D137" s="185">
        <v>2</v>
      </c>
      <c r="E137" s="168">
        <f>_xlfn.IFERROR(VLOOKUP($C137,'PRIPREMA (STATUS)'!$A$5:$F$128,2),"")</f>
      </c>
      <c r="F137" s="168">
        <f>_xlfn.IFERROR(VLOOKUP($C137,'PRIPREMA (STATUS)'!$A$5:$F$128,3),"")</f>
      </c>
      <c r="G137" s="168">
        <f>_xlfn.IFERROR(VLOOKUP($C137,'PRIPREMA (STATUS)'!$A$5:$F$128,4),"")</f>
      </c>
      <c r="H137" s="168">
        <f>_xlfn.IFERROR(VLOOKUP($C137,'PRIPREMA (STATUS)'!$A$5:$F$128,5),"")</f>
      </c>
      <c r="I137" s="198">
        <f aca="true" t="shared" si="55" ref="I137:I143">_xlfn.IFERROR((30+J137*3)*(G137/G137),0)</f>
        <v>0</v>
      </c>
      <c r="J137" s="198">
        <f aca="true" t="shared" si="56" ref="J137:J143">_xlfn.IFERROR(INDEX($D$300:$D$700,MATCH($C137,$C$300:$C$700,0))*($G137/$G137),0)</f>
        <v>0</v>
      </c>
      <c r="K137" s="198">
        <f aca="true" t="shared" si="57" ref="K137:K143">J137/$B$9</f>
        <v>0</v>
      </c>
      <c r="L137" s="199">
        <f aca="true" t="shared" si="58" ref="L137:L143">_xlfn.IFERROR((INDEX($D$300:$D$700,MATCH($C137,$C$300:$C$700,0))-INDEX($E$300:$E$700,MATCH($C137,$C$300:$C$700,0)))*($G137/$G137),0)</f>
        <v>0</v>
      </c>
      <c r="M137" s="200">
        <f aca="true" t="shared" si="59" ref="M137:M143">_xlfn.IFERROR(INDEX($G$300:$G$700,MATCH($C137,$C$300:$C$700,0))*($G137/$G137),0)</f>
        <v>0</v>
      </c>
    </row>
    <row r="138" spans="3:13" ht="14.25" hidden="1">
      <c r="C138" s="170"/>
      <c r="D138" s="185">
        <v>3</v>
      </c>
      <c r="E138" s="168">
        <f>_xlfn.IFERROR(VLOOKUP($C138,'PRIPREMA (STATUS)'!$A$5:$F$128,2),"")</f>
      </c>
      <c r="F138" s="168">
        <f>_xlfn.IFERROR(VLOOKUP($C138,'PRIPREMA (STATUS)'!$A$5:$F$128,3),"")</f>
      </c>
      <c r="G138" s="168">
        <f>_xlfn.IFERROR(VLOOKUP($C138,'PRIPREMA (STATUS)'!$A$5:$F$128,4),"")</f>
      </c>
      <c r="H138" s="168">
        <f>_xlfn.IFERROR(VLOOKUP($C138,'PRIPREMA (STATUS)'!$A$5:$F$128,5),"")</f>
      </c>
      <c r="I138" s="198">
        <f t="shared" si="55"/>
        <v>0</v>
      </c>
      <c r="J138" s="198">
        <f t="shared" si="56"/>
        <v>0</v>
      </c>
      <c r="K138" s="198">
        <f t="shared" si="57"/>
        <v>0</v>
      </c>
      <c r="L138" s="199">
        <f t="shared" si="58"/>
        <v>0</v>
      </c>
      <c r="M138" s="200">
        <f t="shared" si="59"/>
        <v>0</v>
      </c>
    </row>
    <row r="139" spans="3:13" ht="14.25" hidden="1">
      <c r="C139" s="170"/>
      <c r="D139" s="185">
        <v>4</v>
      </c>
      <c r="E139" s="168">
        <f>_xlfn.IFERROR(VLOOKUP($C139,'PRIPREMA (STATUS)'!$A$5:$F$128,2),"")</f>
      </c>
      <c r="F139" s="168">
        <f>_xlfn.IFERROR(VLOOKUP($C139,'PRIPREMA (STATUS)'!$A$5:$F$128,3),"")</f>
      </c>
      <c r="G139" s="168">
        <f>_xlfn.IFERROR(VLOOKUP($C139,'PRIPREMA (STATUS)'!$A$5:$F$128,4),"")</f>
      </c>
      <c r="H139" s="168">
        <f>_xlfn.IFERROR(VLOOKUP($C139,'PRIPREMA (STATUS)'!$A$5:$F$128,5),"")</f>
      </c>
      <c r="I139" s="198">
        <f t="shared" si="55"/>
        <v>0</v>
      </c>
      <c r="J139" s="198">
        <f t="shared" si="56"/>
        <v>0</v>
      </c>
      <c r="K139" s="198">
        <f t="shared" si="57"/>
        <v>0</v>
      </c>
      <c r="L139" s="199">
        <f t="shared" si="58"/>
        <v>0</v>
      </c>
      <c r="M139" s="200">
        <f t="shared" si="59"/>
        <v>0</v>
      </c>
    </row>
    <row r="140" spans="3:13" ht="14.25" hidden="1">
      <c r="C140" s="170"/>
      <c r="D140" s="185">
        <v>5</v>
      </c>
      <c r="E140" s="168">
        <f>_xlfn.IFERROR(VLOOKUP($C140,'PRIPREMA (STATUS)'!$A$5:$F$128,2),"")</f>
      </c>
      <c r="F140" s="168">
        <f>_xlfn.IFERROR(VLOOKUP($C140,'PRIPREMA (STATUS)'!$A$5:$F$128,3),"")</f>
      </c>
      <c r="G140" s="168">
        <f>_xlfn.IFERROR(VLOOKUP($C140,'PRIPREMA (STATUS)'!$A$5:$F$128,4),"")</f>
      </c>
      <c r="H140" s="168">
        <f>_xlfn.IFERROR(VLOOKUP($C140,'PRIPREMA (STATUS)'!$A$5:$F$128,5),"")</f>
      </c>
      <c r="I140" s="198">
        <f t="shared" si="55"/>
        <v>0</v>
      </c>
      <c r="J140" s="198">
        <f t="shared" si="56"/>
        <v>0</v>
      </c>
      <c r="K140" s="198">
        <f t="shared" si="57"/>
        <v>0</v>
      </c>
      <c r="L140" s="199">
        <f t="shared" si="58"/>
        <v>0</v>
      </c>
      <c r="M140" s="200">
        <f t="shared" si="59"/>
        <v>0</v>
      </c>
    </row>
    <row r="141" spans="3:13" ht="14.25" hidden="1">
      <c r="C141" s="170"/>
      <c r="D141" s="185">
        <v>6</v>
      </c>
      <c r="E141" s="168">
        <f>_xlfn.IFERROR(VLOOKUP($C141,'PRIPREMA (STATUS)'!$A$5:$F$128,2),"")</f>
      </c>
      <c r="F141" s="168">
        <f>_xlfn.IFERROR(VLOOKUP($C141,'PRIPREMA (STATUS)'!$A$5:$F$128,3),"")</f>
      </c>
      <c r="G141" s="168">
        <f>_xlfn.IFERROR(VLOOKUP($C141,'PRIPREMA (STATUS)'!$A$5:$F$128,4),"")</f>
      </c>
      <c r="H141" s="168">
        <f>_xlfn.IFERROR(VLOOKUP($C141,'PRIPREMA (STATUS)'!$A$5:$F$128,5),"")</f>
      </c>
      <c r="I141" s="198">
        <f t="shared" si="55"/>
        <v>0</v>
      </c>
      <c r="J141" s="198">
        <f t="shared" si="56"/>
        <v>0</v>
      </c>
      <c r="K141" s="198">
        <f t="shared" si="57"/>
        <v>0</v>
      </c>
      <c r="L141" s="199">
        <f t="shared" si="58"/>
        <v>0</v>
      </c>
      <c r="M141" s="200">
        <f t="shared" si="59"/>
        <v>0</v>
      </c>
    </row>
    <row r="142" spans="3:13" ht="14.25" hidden="1">
      <c r="C142" s="170"/>
      <c r="D142" s="185">
        <v>7</v>
      </c>
      <c r="E142" s="168">
        <f>_xlfn.IFERROR(VLOOKUP($C142,'PRIPREMA (STATUS)'!$A$5:$F$128,2),"")</f>
      </c>
      <c r="F142" s="168">
        <f>_xlfn.IFERROR(VLOOKUP($C142,'PRIPREMA (STATUS)'!$A$5:$F$128,3),"")</f>
      </c>
      <c r="G142" s="168">
        <f>_xlfn.IFERROR(VLOOKUP($C142,'PRIPREMA (STATUS)'!$A$5:$F$128,4),"")</f>
      </c>
      <c r="H142" s="168">
        <f>_xlfn.IFERROR(VLOOKUP($C142,'PRIPREMA (STATUS)'!$A$5:$F$128,5),"")</f>
      </c>
      <c r="I142" s="198">
        <f t="shared" si="55"/>
        <v>0</v>
      </c>
      <c r="J142" s="198">
        <f t="shared" si="56"/>
        <v>0</v>
      </c>
      <c r="K142" s="198">
        <f t="shared" si="57"/>
        <v>0</v>
      </c>
      <c r="L142" s="199">
        <f t="shared" si="58"/>
        <v>0</v>
      </c>
      <c r="M142" s="200">
        <f t="shared" si="59"/>
        <v>0</v>
      </c>
    </row>
    <row r="143" spans="3:13" ht="15" hidden="1">
      <c r="C143" s="170"/>
      <c r="D143" s="187">
        <v>8</v>
      </c>
      <c r="E143" s="168">
        <f>_xlfn.IFERROR(VLOOKUP($C143,'PRIPREMA (STATUS)'!$A$5:$F$128,2),"")</f>
      </c>
      <c r="F143" s="168">
        <f>_xlfn.IFERROR(VLOOKUP($C143,'PRIPREMA (STATUS)'!$A$5:$F$128,3),"")</f>
      </c>
      <c r="G143" s="168">
        <f>_xlfn.IFERROR(VLOOKUP($C143,'PRIPREMA (STATUS)'!$A$5:$F$128,4),"")</f>
      </c>
      <c r="H143" s="168">
        <f>_xlfn.IFERROR(VLOOKUP($C143,'PRIPREMA (STATUS)'!$A$5:$F$128,5),"")</f>
      </c>
      <c r="I143" s="198">
        <f t="shared" si="55"/>
        <v>0</v>
      </c>
      <c r="J143" s="198">
        <f t="shared" si="56"/>
        <v>0</v>
      </c>
      <c r="K143" s="198">
        <f t="shared" si="57"/>
        <v>0</v>
      </c>
      <c r="L143" s="199">
        <f t="shared" si="58"/>
        <v>0</v>
      </c>
      <c r="M143" s="200">
        <f t="shared" si="59"/>
        <v>0</v>
      </c>
    </row>
    <row r="144" spans="3:13" ht="15" hidden="1">
      <c r="C144" s="170"/>
      <c r="M144" s="234"/>
    </row>
    <row r="145" spans="3:13" ht="14.25" hidden="1">
      <c r="C145" s="188" t="s">
        <v>39</v>
      </c>
      <c r="D145" s="189"/>
      <c r="E145" s="190" t="s">
        <v>40</v>
      </c>
      <c r="F145" s="190">
        <f>-C19</f>
        <v>0</v>
      </c>
      <c r="G145" s="189"/>
      <c r="H145" s="191"/>
      <c r="I145" s="191"/>
      <c r="J145" s="191"/>
      <c r="K145" s="191"/>
      <c r="L145" s="195" t="s">
        <v>41</v>
      </c>
      <c r="M145" s="153" t="s">
        <v>42</v>
      </c>
    </row>
    <row r="146" spans="3:13" ht="14.25" hidden="1">
      <c r="C146" s="188"/>
      <c r="D146" s="192"/>
      <c r="E146" s="193" t="s">
        <v>43</v>
      </c>
      <c r="F146" s="193" t="s">
        <v>44</v>
      </c>
      <c r="G146" s="193" t="s">
        <v>45</v>
      </c>
      <c r="H146" s="194" t="s">
        <v>46</v>
      </c>
      <c r="I146" s="194" t="s">
        <v>47</v>
      </c>
      <c r="J146" s="194" t="s">
        <v>48</v>
      </c>
      <c r="K146" s="194" t="s">
        <v>49</v>
      </c>
      <c r="L146" s="196"/>
      <c r="M146" s="197" t="s">
        <v>50</v>
      </c>
    </row>
    <row r="147" spans="3:13" ht="14.25" hidden="1">
      <c r="C147" s="170"/>
      <c r="D147" s="193">
        <v>1</v>
      </c>
      <c r="E147" s="168">
        <f>_xlfn.IFERROR(VLOOKUP($C147,'PRIPREMA (STATUS)'!$A$5:$F$128,2),"")</f>
      </c>
      <c r="F147" s="168">
        <f>_xlfn.IFERROR(VLOOKUP($C147,'PRIPREMA (STATUS)'!$A$5:$F$128,3),"")</f>
      </c>
      <c r="G147" s="168">
        <f>_xlfn.IFERROR(VLOOKUP($C147,'PRIPREMA (STATUS)'!$A$5:$F$128,4),"")</f>
      </c>
      <c r="H147" s="168">
        <f>_xlfn.IFERROR(VLOOKUP($C147,'PRIPREMA (STATUS)'!$A$5:$F$128,5),"")</f>
      </c>
      <c r="I147" s="198">
        <f>_xlfn.IFERROR((30+J147*3)*(G147/G147),0)</f>
        <v>0</v>
      </c>
      <c r="J147" s="198">
        <f>_xlfn.IFERROR(INDEX($D$300:$D$700,MATCH($C147,$C$300:$C$700,0))*($G147/$G147),0)</f>
        <v>0</v>
      </c>
      <c r="K147" s="198">
        <f>J147/$B$9</f>
        <v>0</v>
      </c>
      <c r="L147" s="199">
        <f>_xlfn.IFERROR((INDEX($D$300:$D$700,MATCH($C147,$C$300:$C$700,0))-INDEX($E$300:$E$700,MATCH($C147,$C$300:$C$700,0)))*($G147/$G147),0)</f>
        <v>0</v>
      </c>
      <c r="M147" s="200">
        <f>_xlfn.IFERROR(INDEX($G$300:$G$700,MATCH($C147,$C$300:$C$700,0))*($G147/$G147),0)</f>
        <v>0</v>
      </c>
    </row>
    <row r="148" spans="3:13" ht="14.25" hidden="1">
      <c r="C148" s="170"/>
      <c r="D148" s="193">
        <v>2</v>
      </c>
      <c r="E148" s="168">
        <f>_xlfn.IFERROR(VLOOKUP($C148,'PRIPREMA (STATUS)'!$A$5:$F$128,2),"")</f>
      </c>
      <c r="F148" s="168">
        <f>_xlfn.IFERROR(VLOOKUP($C148,'PRIPREMA (STATUS)'!$A$5:$F$128,3),"")</f>
      </c>
      <c r="G148" s="168">
        <f>_xlfn.IFERROR(VLOOKUP($C148,'PRIPREMA (STATUS)'!$A$5:$F$128,4),"")</f>
      </c>
      <c r="H148" s="168">
        <f>_xlfn.IFERROR(VLOOKUP($C148,'PRIPREMA (STATUS)'!$A$5:$F$128,5),"")</f>
      </c>
      <c r="I148" s="198">
        <f aca="true" t="shared" si="60" ref="I148:I154">_xlfn.IFERROR((30+J148*3)*(G148/G148),0)</f>
        <v>0</v>
      </c>
      <c r="J148" s="198">
        <f aca="true" t="shared" si="61" ref="J148:J154">_xlfn.IFERROR(INDEX($D$300:$D$700,MATCH($C148,$C$300:$C$700,0))*($G148/$G148),0)</f>
        <v>0</v>
      </c>
      <c r="K148" s="198">
        <f aca="true" t="shared" si="62" ref="K148:K154">J148/$B$9</f>
        <v>0</v>
      </c>
      <c r="L148" s="199">
        <f aca="true" t="shared" si="63" ref="L148:L154">_xlfn.IFERROR((INDEX($D$300:$D$700,MATCH($C148,$C$300:$C$700,0))-INDEX($E$300:$E$700,MATCH($C148,$C$300:$C$700,0)))*($G148/$G148),0)</f>
        <v>0</v>
      </c>
      <c r="M148" s="200">
        <f aca="true" t="shared" si="64" ref="M148:M154">_xlfn.IFERROR(INDEX($G$300:$G$700,MATCH($C148,$C$300:$C$700,0))*($G148/$G148),0)</f>
        <v>0</v>
      </c>
    </row>
    <row r="149" spans="3:13" ht="14.25" hidden="1">
      <c r="C149" s="170"/>
      <c r="D149" s="193">
        <v>3</v>
      </c>
      <c r="E149" s="168">
        <f>_xlfn.IFERROR(VLOOKUP($C149,'PRIPREMA (STATUS)'!$A$5:$F$128,2),"")</f>
      </c>
      <c r="F149" s="168">
        <f>_xlfn.IFERROR(VLOOKUP($C149,'PRIPREMA (STATUS)'!$A$5:$F$128,3),"")</f>
      </c>
      <c r="G149" s="168">
        <f>_xlfn.IFERROR(VLOOKUP($C149,'PRIPREMA (STATUS)'!$A$5:$F$128,4),"")</f>
      </c>
      <c r="H149" s="168">
        <f>_xlfn.IFERROR(VLOOKUP($C149,'PRIPREMA (STATUS)'!$A$5:$F$128,5),"")</f>
      </c>
      <c r="I149" s="198">
        <f t="shared" si="60"/>
        <v>0</v>
      </c>
      <c r="J149" s="198">
        <f t="shared" si="61"/>
        <v>0</v>
      </c>
      <c r="K149" s="198">
        <f t="shared" si="62"/>
        <v>0</v>
      </c>
      <c r="L149" s="199">
        <f t="shared" si="63"/>
        <v>0</v>
      </c>
      <c r="M149" s="200">
        <f t="shared" si="64"/>
        <v>0</v>
      </c>
    </row>
    <row r="150" spans="3:13" ht="14.25" hidden="1">
      <c r="C150" s="170"/>
      <c r="D150" s="193">
        <v>4</v>
      </c>
      <c r="E150" s="168">
        <f>_xlfn.IFERROR(VLOOKUP($C150,'PRIPREMA (STATUS)'!$A$5:$F$128,2),"")</f>
      </c>
      <c r="F150" s="168">
        <f>_xlfn.IFERROR(VLOOKUP($C150,'PRIPREMA (STATUS)'!$A$5:$F$128,3),"")</f>
      </c>
      <c r="G150" s="168">
        <f>_xlfn.IFERROR(VLOOKUP($C150,'PRIPREMA (STATUS)'!$A$5:$F$128,4),"")</f>
      </c>
      <c r="H150" s="168">
        <f>_xlfn.IFERROR(VLOOKUP($C150,'PRIPREMA (STATUS)'!$A$5:$F$128,5),"")</f>
      </c>
      <c r="I150" s="198">
        <f t="shared" si="60"/>
        <v>0</v>
      </c>
      <c r="J150" s="198">
        <f t="shared" si="61"/>
        <v>0</v>
      </c>
      <c r="K150" s="198">
        <f t="shared" si="62"/>
        <v>0</v>
      </c>
      <c r="L150" s="199">
        <f t="shared" si="63"/>
        <v>0</v>
      </c>
      <c r="M150" s="200">
        <f t="shared" si="64"/>
        <v>0</v>
      </c>
    </row>
    <row r="151" spans="3:13" ht="14.25" hidden="1">
      <c r="C151" s="170"/>
      <c r="D151" s="193">
        <v>5</v>
      </c>
      <c r="E151" s="168">
        <f>_xlfn.IFERROR(VLOOKUP($C151,'PRIPREMA (STATUS)'!$A$5:$F$128,2),"")</f>
      </c>
      <c r="F151" s="168">
        <f>_xlfn.IFERROR(VLOOKUP($C151,'PRIPREMA (STATUS)'!$A$5:$F$128,3),"")</f>
      </c>
      <c r="G151" s="168">
        <f>_xlfn.IFERROR(VLOOKUP($C151,'PRIPREMA (STATUS)'!$A$5:$F$128,4),"")</f>
      </c>
      <c r="H151" s="168">
        <f>_xlfn.IFERROR(VLOOKUP($C151,'PRIPREMA (STATUS)'!$A$5:$F$128,5),"")</f>
      </c>
      <c r="I151" s="198">
        <f t="shared" si="60"/>
        <v>0</v>
      </c>
      <c r="J151" s="198">
        <f t="shared" si="61"/>
        <v>0</v>
      </c>
      <c r="K151" s="198">
        <f t="shared" si="62"/>
        <v>0</v>
      </c>
      <c r="L151" s="199">
        <f t="shared" si="63"/>
        <v>0</v>
      </c>
      <c r="M151" s="200">
        <f t="shared" si="64"/>
        <v>0</v>
      </c>
    </row>
    <row r="152" spans="3:13" ht="14.25" hidden="1">
      <c r="C152" s="170"/>
      <c r="D152" s="193">
        <v>6</v>
      </c>
      <c r="E152" s="168">
        <f>_xlfn.IFERROR(VLOOKUP($C152,'PRIPREMA (STATUS)'!$A$5:$F$128,2),"")</f>
      </c>
      <c r="F152" s="168">
        <f>_xlfn.IFERROR(VLOOKUP($C152,'PRIPREMA (STATUS)'!$A$5:$F$128,3),"")</f>
      </c>
      <c r="G152" s="168">
        <f>_xlfn.IFERROR(VLOOKUP($C152,'PRIPREMA (STATUS)'!$A$5:$F$128,4),"")</f>
      </c>
      <c r="H152" s="168">
        <f>_xlfn.IFERROR(VLOOKUP($C152,'PRIPREMA (STATUS)'!$A$5:$F$128,5),"")</f>
      </c>
      <c r="I152" s="198">
        <f t="shared" si="60"/>
        <v>0</v>
      </c>
      <c r="J152" s="198">
        <f t="shared" si="61"/>
        <v>0</v>
      </c>
      <c r="K152" s="198">
        <f t="shared" si="62"/>
        <v>0</v>
      </c>
      <c r="L152" s="199">
        <f t="shared" si="63"/>
        <v>0</v>
      </c>
      <c r="M152" s="200">
        <f t="shared" si="64"/>
        <v>0</v>
      </c>
    </row>
    <row r="153" spans="3:13" ht="14.25" hidden="1">
      <c r="C153" s="170"/>
      <c r="D153" s="193">
        <v>7</v>
      </c>
      <c r="E153" s="168">
        <f>_xlfn.IFERROR(VLOOKUP($C153,'PRIPREMA (STATUS)'!$A$5:$F$128,2),"")</f>
      </c>
      <c r="F153" s="168">
        <f>_xlfn.IFERROR(VLOOKUP($C153,'PRIPREMA (STATUS)'!$A$5:$F$128,3),"")</f>
      </c>
      <c r="G153" s="168">
        <f>_xlfn.IFERROR(VLOOKUP($C153,'PRIPREMA (STATUS)'!$A$5:$F$128,4),"")</f>
      </c>
      <c r="H153" s="168">
        <f>_xlfn.IFERROR(VLOOKUP($C153,'PRIPREMA (STATUS)'!$A$5:$F$128,5),"")</f>
      </c>
      <c r="I153" s="198">
        <f t="shared" si="60"/>
        <v>0</v>
      </c>
      <c r="J153" s="198">
        <f t="shared" si="61"/>
        <v>0</v>
      </c>
      <c r="K153" s="198">
        <f t="shared" si="62"/>
        <v>0</v>
      </c>
      <c r="L153" s="199">
        <f t="shared" si="63"/>
        <v>0</v>
      </c>
      <c r="M153" s="200">
        <f t="shared" si="64"/>
        <v>0</v>
      </c>
    </row>
    <row r="154" spans="3:13" ht="15" hidden="1">
      <c r="C154" s="170"/>
      <c r="D154" s="202">
        <v>8</v>
      </c>
      <c r="E154" s="168">
        <f>_xlfn.IFERROR(VLOOKUP($C154,'PRIPREMA (STATUS)'!$A$5:$F$128,2),"")</f>
      </c>
      <c r="F154" s="168">
        <f>_xlfn.IFERROR(VLOOKUP($C154,'PRIPREMA (STATUS)'!$A$5:$F$128,3),"")</f>
      </c>
      <c r="G154" s="168">
        <f>_xlfn.IFERROR(VLOOKUP($C154,'PRIPREMA (STATUS)'!$A$5:$F$128,4),"")</f>
      </c>
      <c r="H154" s="168">
        <f>_xlfn.IFERROR(VLOOKUP($C154,'PRIPREMA (STATUS)'!$A$5:$F$128,5),"")</f>
      </c>
      <c r="I154" s="198">
        <f t="shared" si="60"/>
        <v>0</v>
      </c>
      <c r="J154" s="198">
        <f t="shared" si="61"/>
        <v>0</v>
      </c>
      <c r="K154" s="198">
        <f t="shared" si="62"/>
        <v>0</v>
      </c>
      <c r="L154" s="199">
        <f t="shared" si="63"/>
        <v>0</v>
      </c>
      <c r="M154" s="200">
        <f t="shared" si="64"/>
        <v>0</v>
      </c>
    </row>
    <row r="155" spans="3:13" ht="15" hidden="1">
      <c r="C155" s="170"/>
      <c r="M155" s="234"/>
    </row>
    <row r="156" spans="3:13" ht="14.25" hidden="1">
      <c r="C156" s="203" t="s">
        <v>39</v>
      </c>
      <c r="D156" s="204"/>
      <c r="E156" s="205" t="s">
        <v>40</v>
      </c>
      <c r="F156" s="205">
        <f>C20</f>
        <v>0</v>
      </c>
      <c r="G156" s="204"/>
      <c r="H156" s="206"/>
      <c r="I156" s="206"/>
      <c r="J156" s="206"/>
      <c r="K156" s="206"/>
      <c r="L156" s="195" t="s">
        <v>41</v>
      </c>
      <c r="M156" s="153" t="s">
        <v>42</v>
      </c>
    </row>
    <row r="157" spans="3:13" ht="14.25" hidden="1">
      <c r="C157" s="203"/>
      <c r="D157" s="207"/>
      <c r="E157" s="208" t="s">
        <v>43</v>
      </c>
      <c r="F157" s="208" t="s">
        <v>44</v>
      </c>
      <c r="G157" s="208" t="s">
        <v>45</v>
      </c>
      <c r="H157" s="209" t="s">
        <v>46</v>
      </c>
      <c r="I157" s="209" t="s">
        <v>47</v>
      </c>
      <c r="J157" s="209" t="s">
        <v>48</v>
      </c>
      <c r="K157" s="209" t="s">
        <v>49</v>
      </c>
      <c r="L157" s="196"/>
      <c r="M157" s="197" t="s">
        <v>50</v>
      </c>
    </row>
    <row r="158" spans="3:13" ht="14.25" hidden="1">
      <c r="C158" s="170"/>
      <c r="D158" s="208">
        <v>1</v>
      </c>
      <c r="E158" s="168">
        <f>_xlfn.IFERROR(VLOOKUP($C158,'PRIPREMA (STATUS)'!$A$5:$F$128,2),"")</f>
      </c>
      <c r="F158" s="168">
        <f>_xlfn.IFERROR(VLOOKUP($C158,'PRIPREMA (STATUS)'!$A$5:$F$128,3),"")</f>
      </c>
      <c r="G158" s="168">
        <f>_xlfn.IFERROR(VLOOKUP($C158,'PRIPREMA (STATUS)'!$A$5:$F$128,4),"")</f>
      </c>
      <c r="H158" s="168">
        <f>_xlfn.IFERROR(VLOOKUP($C158,'PRIPREMA (STATUS)'!$A$5:$F$128,5),"")</f>
      </c>
      <c r="I158" s="198">
        <f>_xlfn.IFERROR((30+J158*3)*(G158/G158),0)</f>
        <v>0</v>
      </c>
      <c r="J158" s="198">
        <f>_xlfn.IFERROR(INDEX($D$300:$D$700,MATCH($C158,$C$300:$C$700,0))*($G158/$G158),0)</f>
        <v>0</v>
      </c>
      <c r="K158" s="198">
        <f>J158/$B$9</f>
        <v>0</v>
      </c>
      <c r="L158" s="199">
        <f>_xlfn.IFERROR((INDEX($D$300:$D$700,MATCH($C158,$C$300:$C$700,0))-INDEX($E$300:$E$700,MATCH($C158,$C$300:$C$700,0)))*($G158/$G158),0)</f>
        <v>0</v>
      </c>
      <c r="M158" s="200">
        <f>_xlfn.IFERROR(INDEX($G$300:$G$700,MATCH($C158,$C$300:$C$700,0))*($G158/$G158),0)</f>
        <v>0</v>
      </c>
    </row>
    <row r="159" spans="3:13" ht="14.25" hidden="1">
      <c r="C159" s="170"/>
      <c r="D159" s="208">
        <v>2</v>
      </c>
      <c r="E159" s="168">
        <f>_xlfn.IFERROR(VLOOKUP($C159,'PRIPREMA (STATUS)'!$A$5:$F$128,2),"")</f>
      </c>
      <c r="F159" s="168">
        <f>_xlfn.IFERROR(VLOOKUP($C159,'PRIPREMA (STATUS)'!$A$5:$F$128,3),"")</f>
      </c>
      <c r="G159" s="168">
        <f>_xlfn.IFERROR(VLOOKUP($C159,'PRIPREMA (STATUS)'!$A$5:$F$128,4),"")</f>
      </c>
      <c r="H159" s="168">
        <f>_xlfn.IFERROR(VLOOKUP($C159,'PRIPREMA (STATUS)'!$A$5:$F$128,5),"")</f>
      </c>
      <c r="I159" s="198">
        <f aca="true" t="shared" si="65" ref="I159:I165">_xlfn.IFERROR((30+J159*3)*(G159/G159),0)</f>
        <v>0</v>
      </c>
      <c r="J159" s="198">
        <f aca="true" t="shared" si="66" ref="J159:J165">_xlfn.IFERROR(INDEX($D$300:$D$700,MATCH($C159,$C$300:$C$700,0))*($G159/$G159),0)</f>
        <v>0</v>
      </c>
      <c r="K159" s="198">
        <f aca="true" t="shared" si="67" ref="K159:K165">J159/$B$9</f>
        <v>0</v>
      </c>
      <c r="L159" s="199">
        <f aca="true" t="shared" si="68" ref="L159:L165">_xlfn.IFERROR((INDEX($D$300:$D$700,MATCH($C159,$C$300:$C$700,0))-INDEX($E$300:$E$700,MATCH($C159,$C$300:$C$700,0)))*($G159/$G159),0)</f>
        <v>0</v>
      </c>
      <c r="M159" s="200">
        <f aca="true" t="shared" si="69" ref="M159:M165">_xlfn.IFERROR(INDEX($G$300:$G$700,MATCH($C159,$C$300:$C$700,0))*($G159/$G159),0)</f>
        <v>0</v>
      </c>
    </row>
    <row r="160" spans="3:13" ht="14.25" hidden="1">
      <c r="C160" s="170"/>
      <c r="D160" s="208">
        <v>3</v>
      </c>
      <c r="E160" s="168">
        <f>_xlfn.IFERROR(VLOOKUP($C160,'PRIPREMA (STATUS)'!$A$5:$F$128,2),"")</f>
      </c>
      <c r="F160" s="168">
        <f>_xlfn.IFERROR(VLOOKUP($C160,'PRIPREMA (STATUS)'!$A$5:$F$128,3),"")</f>
      </c>
      <c r="G160" s="168">
        <f>_xlfn.IFERROR(VLOOKUP($C160,'PRIPREMA (STATUS)'!$A$5:$F$128,4),"")</f>
      </c>
      <c r="H160" s="168">
        <f>_xlfn.IFERROR(VLOOKUP($C160,'PRIPREMA (STATUS)'!$A$5:$F$128,5),"")</f>
      </c>
      <c r="I160" s="198">
        <f t="shared" si="65"/>
        <v>0</v>
      </c>
      <c r="J160" s="198">
        <f t="shared" si="66"/>
        <v>0</v>
      </c>
      <c r="K160" s="198">
        <f t="shared" si="67"/>
        <v>0</v>
      </c>
      <c r="L160" s="199">
        <f t="shared" si="68"/>
        <v>0</v>
      </c>
      <c r="M160" s="200">
        <f t="shared" si="69"/>
        <v>0</v>
      </c>
    </row>
    <row r="161" spans="3:13" ht="14.25" hidden="1">
      <c r="C161" s="170"/>
      <c r="D161" s="208">
        <v>4</v>
      </c>
      <c r="E161" s="168">
        <f>_xlfn.IFERROR(VLOOKUP($C161,'PRIPREMA (STATUS)'!$A$5:$F$128,2),"")</f>
      </c>
      <c r="F161" s="168">
        <f>_xlfn.IFERROR(VLOOKUP($C161,'PRIPREMA (STATUS)'!$A$5:$F$128,3),"")</f>
      </c>
      <c r="G161" s="168">
        <f>_xlfn.IFERROR(VLOOKUP($C161,'PRIPREMA (STATUS)'!$A$5:$F$128,4),"")</f>
      </c>
      <c r="H161" s="168">
        <f>_xlfn.IFERROR(VLOOKUP($C161,'PRIPREMA (STATUS)'!$A$5:$F$128,5),"")</f>
      </c>
      <c r="I161" s="198">
        <f t="shared" si="65"/>
        <v>0</v>
      </c>
      <c r="J161" s="198">
        <f t="shared" si="66"/>
        <v>0</v>
      </c>
      <c r="K161" s="198">
        <f t="shared" si="67"/>
        <v>0</v>
      </c>
      <c r="L161" s="199">
        <f t="shared" si="68"/>
        <v>0</v>
      </c>
      <c r="M161" s="200">
        <f t="shared" si="69"/>
        <v>0</v>
      </c>
    </row>
    <row r="162" spans="3:13" ht="14.25" hidden="1">
      <c r="C162" s="170"/>
      <c r="D162" s="208">
        <v>5</v>
      </c>
      <c r="E162" s="168">
        <f>_xlfn.IFERROR(VLOOKUP($C162,'PRIPREMA (STATUS)'!$A$5:$F$128,2),"")</f>
      </c>
      <c r="F162" s="168">
        <f>_xlfn.IFERROR(VLOOKUP($C162,'PRIPREMA (STATUS)'!$A$5:$F$128,3),"")</f>
      </c>
      <c r="G162" s="168">
        <f>_xlfn.IFERROR(VLOOKUP($C162,'PRIPREMA (STATUS)'!$A$5:$F$128,4),"")</f>
      </c>
      <c r="H162" s="168">
        <f>_xlfn.IFERROR(VLOOKUP($C162,'PRIPREMA (STATUS)'!$A$5:$F$128,5),"")</f>
      </c>
      <c r="I162" s="198">
        <f t="shared" si="65"/>
        <v>0</v>
      </c>
      <c r="J162" s="198">
        <f t="shared" si="66"/>
        <v>0</v>
      </c>
      <c r="K162" s="198">
        <f t="shared" si="67"/>
        <v>0</v>
      </c>
      <c r="L162" s="199">
        <f t="shared" si="68"/>
        <v>0</v>
      </c>
      <c r="M162" s="200">
        <f t="shared" si="69"/>
        <v>0</v>
      </c>
    </row>
    <row r="163" spans="3:13" ht="14.25" hidden="1">
      <c r="C163" s="170"/>
      <c r="D163" s="208">
        <v>6</v>
      </c>
      <c r="E163" s="168">
        <f>_xlfn.IFERROR(VLOOKUP($C163,'PRIPREMA (STATUS)'!$A$5:$F$128,2),"")</f>
      </c>
      <c r="F163" s="168">
        <f>_xlfn.IFERROR(VLOOKUP($C163,'PRIPREMA (STATUS)'!$A$5:$F$128,3),"")</f>
      </c>
      <c r="G163" s="168">
        <f>_xlfn.IFERROR(VLOOKUP($C163,'PRIPREMA (STATUS)'!$A$5:$F$128,4),"")</f>
      </c>
      <c r="H163" s="168">
        <f>_xlfn.IFERROR(VLOOKUP($C163,'PRIPREMA (STATUS)'!$A$5:$F$128,5),"")</f>
      </c>
      <c r="I163" s="198">
        <f t="shared" si="65"/>
        <v>0</v>
      </c>
      <c r="J163" s="198">
        <f t="shared" si="66"/>
        <v>0</v>
      </c>
      <c r="K163" s="198">
        <f t="shared" si="67"/>
        <v>0</v>
      </c>
      <c r="L163" s="199">
        <f t="shared" si="68"/>
        <v>0</v>
      </c>
      <c r="M163" s="200">
        <f t="shared" si="69"/>
        <v>0</v>
      </c>
    </row>
    <row r="164" spans="3:13" ht="14.25" hidden="1">
      <c r="C164" s="170"/>
      <c r="D164" s="208">
        <v>7</v>
      </c>
      <c r="E164" s="168">
        <f>_xlfn.IFERROR(VLOOKUP($C164,'PRIPREMA (STATUS)'!$A$5:$F$128,2),"")</f>
      </c>
      <c r="F164" s="168">
        <f>_xlfn.IFERROR(VLOOKUP($C164,'PRIPREMA (STATUS)'!$A$5:$F$128,3),"")</f>
      </c>
      <c r="G164" s="168">
        <f>_xlfn.IFERROR(VLOOKUP($C164,'PRIPREMA (STATUS)'!$A$5:$F$128,4),"")</f>
      </c>
      <c r="H164" s="168">
        <f>_xlfn.IFERROR(VLOOKUP($C164,'PRIPREMA (STATUS)'!$A$5:$F$128,5),"")</f>
      </c>
      <c r="I164" s="198">
        <f t="shared" si="65"/>
        <v>0</v>
      </c>
      <c r="J164" s="198">
        <f t="shared" si="66"/>
        <v>0</v>
      </c>
      <c r="K164" s="198">
        <f t="shared" si="67"/>
        <v>0</v>
      </c>
      <c r="L164" s="199">
        <f t="shared" si="68"/>
        <v>0</v>
      </c>
      <c r="M164" s="200">
        <f t="shared" si="69"/>
        <v>0</v>
      </c>
    </row>
    <row r="165" spans="3:13" ht="15" hidden="1">
      <c r="C165" s="170"/>
      <c r="D165" s="210">
        <v>8</v>
      </c>
      <c r="E165" s="168">
        <f>_xlfn.IFERROR(VLOOKUP($C165,'PRIPREMA (STATUS)'!$A$5:$F$128,2),"")</f>
      </c>
      <c r="F165" s="168">
        <f>_xlfn.IFERROR(VLOOKUP($C165,'PRIPREMA (STATUS)'!$A$5:$F$128,3),"")</f>
      </c>
      <c r="G165" s="168">
        <f>_xlfn.IFERROR(VLOOKUP($C165,'PRIPREMA (STATUS)'!$A$5:$F$128,4),"")</f>
      </c>
      <c r="H165" s="168">
        <f>_xlfn.IFERROR(VLOOKUP($C165,'PRIPREMA (STATUS)'!$A$5:$F$128,5),"")</f>
      </c>
      <c r="I165" s="198">
        <f t="shared" si="65"/>
        <v>0</v>
      </c>
      <c r="J165" s="198">
        <f t="shared" si="66"/>
        <v>0</v>
      </c>
      <c r="K165" s="198">
        <f t="shared" si="67"/>
        <v>0</v>
      </c>
      <c r="L165" s="199">
        <f t="shared" si="68"/>
        <v>0</v>
      </c>
      <c r="M165" s="200">
        <f t="shared" si="69"/>
        <v>0</v>
      </c>
    </row>
    <row r="166" spans="3:13" ht="15" hidden="1">
      <c r="C166" s="170"/>
      <c r="M166" s="234"/>
    </row>
    <row r="167" spans="3:13" ht="14.25" hidden="1">
      <c r="C167" s="211" t="s">
        <v>39</v>
      </c>
      <c r="D167" s="212"/>
      <c r="E167" s="213" t="s">
        <v>40</v>
      </c>
      <c r="F167" s="213">
        <f>C21</f>
        <v>0</v>
      </c>
      <c r="G167" s="212"/>
      <c r="H167" s="214"/>
      <c r="I167" s="214"/>
      <c r="J167" s="214"/>
      <c r="K167" s="214"/>
      <c r="L167" s="195" t="s">
        <v>41</v>
      </c>
      <c r="M167" s="153" t="s">
        <v>42</v>
      </c>
    </row>
    <row r="168" spans="3:13" ht="14.25" hidden="1">
      <c r="C168" s="211"/>
      <c r="D168" s="215"/>
      <c r="E168" s="216" t="s">
        <v>43</v>
      </c>
      <c r="F168" s="216" t="s">
        <v>44</v>
      </c>
      <c r="G168" s="216" t="s">
        <v>45</v>
      </c>
      <c r="H168" s="217" t="s">
        <v>46</v>
      </c>
      <c r="I168" s="217" t="s">
        <v>47</v>
      </c>
      <c r="J168" s="217" t="s">
        <v>48</v>
      </c>
      <c r="K168" s="217" t="s">
        <v>49</v>
      </c>
      <c r="L168" s="196"/>
      <c r="M168" s="197" t="s">
        <v>50</v>
      </c>
    </row>
    <row r="169" spans="3:13" ht="14.25" hidden="1">
      <c r="C169" s="170"/>
      <c r="D169" s="216">
        <v>1</v>
      </c>
      <c r="E169" s="168">
        <f>_xlfn.IFERROR(VLOOKUP($C169,'PRIPREMA (STATUS)'!$A$5:$F$128,2),"")</f>
      </c>
      <c r="F169" s="168">
        <f>_xlfn.IFERROR(VLOOKUP($C169,'PRIPREMA (STATUS)'!$A$5:$F$128,3),"")</f>
      </c>
      <c r="G169" s="168">
        <f>_xlfn.IFERROR(VLOOKUP($C169,'PRIPREMA (STATUS)'!$A$5:$F$128,4),"")</f>
      </c>
      <c r="H169" s="168">
        <f>_xlfn.IFERROR(VLOOKUP($C169,'PRIPREMA (STATUS)'!$A$5:$F$128,5),"")</f>
      </c>
      <c r="I169" s="198">
        <f>_xlfn.IFERROR((30+J169*3)*(G169/G169),0)</f>
        <v>0</v>
      </c>
      <c r="J169" s="198">
        <f>_xlfn.IFERROR(INDEX($D$300:$D$700,MATCH($C169,$C$300:$C$700,0))*($G169/$G169),0)</f>
        <v>0</v>
      </c>
      <c r="K169" s="198">
        <f>J169/$B$9</f>
        <v>0</v>
      </c>
      <c r="L169" s="199">
        <f>_xlfn.IFERROR((INDEX($D$300:$D$700,MATCH($C169,$C$300:$C$700,0))-INDEX($E$300:$E$700,MATCH($C169,$C$300:$C$700,0)))*($G169/$G169),0)</f>
        <v>0</v>
      </c>
      <c r="M169" s="200">
        <f>_xlfn.IFERROR(INDEX($G$300:$G$700,MATCH($C169,$C$300:$C$700,0))*($G169/$G169),0)</f>
        <v>0</v>
      </c>
    </row>
    <row r="170" spans="3:13" ht="14.25" hidden="1">
      <c r="C170" s="170"/>
      <c r="D170" s="216">
        <v>2</v>
      </c>
      <c r="E170" s="168">
        <f>_xlfn.IFERROR(VLOOKUP($C170,'PRIPREMA (STATUS)'!$A$5:$F$128,2),"")</f>
      </c>
      <c r="F170" s="168">
        <f>_xlfn.IFERROR(VLOOKUP($C170,'PRIPREMA (STATUS)'!$A$5:$F$128,3),"")</f>
      </c>
      <c r="G170" s="168">
        <f>_xlfn.IFERROR(VLOOKUP($C170,'PRIPREMA (STATUS)'!$A$5:$F$128,4),"")</f>
      </c>
      <c r="H170" s="168">
        <f>_xlfn.IFERROR(VLOOKUP($C170,'PRIPREMA (STATUS)'!$A$5:$F$128,5),"")</f>
      </c>
      <c r="I170" s="198">
        <f aca="true" t="shared" si="70" ref="I170:I176">_xlfn.IFERROR((30+J170*3)*(G170/G170),0)</f>
        <v>0</v>
      </c>
      <c r="J170" s="198">
        <f aca="true" t="shared" si="71" ref="J170:J176">_xlfn.IFERROR(INDEX($D$300:$D$700,MATCH($C170,$C$300:$C$700,0))*($G170/$G170),0)</f>
        <v>0</v>
      </c>
      <c r="K170" s="198">
        <f aca="true" t="shared" si="72" ref="K170:K176">J170/$B$9</f>
        <v>0</v>
      </c>
      <c r="L170" s="199">
        <f aca="true" t="shared" si="73" ref="L170:L176">_xlfn.IFERROR((INDEX($D$300:$D$700,MATCH($C170,$C$300:$C$700,0))-INDEX($E$300:$E$700,MATCH($C170,$C$300:$C$700,0)))*($G170/$G170),0)</f>
        <v>0</v>
      </c>
      <c r="M170" s="200">
        <f aca="true" t="shared" si="74" ref="M170:M176">_xlfn.IFERROR(INDEX($G$300:$G$700,MATCH($C170,$C$300:$C$700,0))*($G170/$G170),0)</f>
        <v>0</v>
      </c>
    </row>
    <row r="171" spans="3:13" ht="14.25" hidden="1">
      <c r="C171" s="170"/>
      <c r="D171" s="216">
        <v>3</v>
      </c>
      <c r="E171" s="168">
        <f>_xlfn.IFERROR(VLOOKUP($C171,'PRIPREMA (STATUS)'!$A$5:$F$128,2),"")</f>
      </c>
      <c r="F171" s="168">
        <f>_xlfn.IFERROR(VLOOKUP($C171,'PRIPREMA (STATUS)'!$A$5:$F$128,3),"")</f>
      </c>
      <c r="G171" s="168">
        <f>_xlfn.IFERROR(VLOOKUP($C171,'PRIPREMA (STATUS)'!$A$5:$F$128,4),"")</f>
      </c>
      <c r="H171" s="168">
        <f>_xlfn.IFERROR(VLOOKUP($C171,'PRIPREMA (STATUS)'!$A$5:$F$128,5),"")</f>
      </c>
      <c r="I171" s="198">
        <f t="shared" si="70"/>
        <v>0</v>
      </c>
      <c r="J171" s="198">
        <f t="shared" si="71"/>
        <v>0</v>
      </c>
      <c r="K171" s="198">
        <f t="shared" si="72"/>
        <v>0</v>
      </c>
      <c r="L171" s="199">
        <f t="shared" si="73"/>
        <v>0</v>
      </c>
      <c r="M171" s="200">
        <f t="shared" si="74"/>
        <v>0</v>
      </c>
    </row>
    <row r="172" spans="3:13" ht="14.25" hidden="1">
      <c r="C172" s="170"/>
      <c r="D172" s="216">
        <v>4</v>
      </c>
      <c r="E172" s="168">
        <f>_xlfn.IFERROR(VLOOKUP($C172,'PRIPREMA (STATUS)'!$A$5:$F$128,2),"")</f>
      </c>
      <c r="F172" s="168">
        <f>_xlfn.IFERROR(VLOOKUP($C172,'PRIPREMA (STATUS)'!$A$5:$F$128,3),"")</f>
      </c>
      <c r="G172" s="168">
        <f>_xlfn.IFERROR(VLOOKUP($C172,'PRIPREMA (STATUS)'!$A$5:$F$128,4),"")</f>
      </c>
      <c r="H172" s="168">
        <f>_xlfn.IFERROR(VLOOKUP($C172,'PRIPREMA (STATUS)'!$A$5:$F$128,5),"")</f>
      </c>
      <c r="I172" s="198">
        <f t="shared" si="70"/>
        <v>0</v>
      </c>
      <c r="J172" s="198">
        <f t="shared" si="71"/>
        <v>0</v>
      </c>
      <c r="K172" s="198">
        <f t="shared" si="72"/>
        <v>0</v>
      </c>
      <c r="L172" s="199">
        <f t="shared" si="73"/>
        <v>0</v>
      </c>
      <c r="M172" s="200">
        <f t="shared" si="74"/>
        <v>0</v>
      </c>
    </row>
    <row r="173" spans="3:13" ht="14.25" hidden="1">
      <c r="C173" s="170"/>
      <c r="D173" s="216">
        <v>5</v>
      </c>
      <c r="E173" s="168">
        <f>_xlfn.IFERROR(VLOOKUP($C173,'PRIPREMA (STATUS)'!$A$5:$F$128,2),"")</f>
      </c>
      <c r="F173" s="168">
        <f>_xlfn.IFERROR(VLOOKUP($C173,'PRIPREMA (STATUS)'!$A$5:$F$128,3),"")</f>
      </c>
      <c r="G173" s="168">
        <f>_xlfn.IFERROR(VLOOKUP($C173,'PRIPREMA (STATUS)'!$A$5:$F$128,4),"")</f>
      </c>
      <c r="H173" s="168">
        <f>_xlfn.IFERROR(VLOOKUP($C173,'PRIPREMA (STATUS)'!$A$5:$F$128,5),"")</f>
      </c>
      <c r="I173" s="198">
        <f t="shared" si="70"/>
        <v>0</v>
      </c>
      <c r="J173" s="198">
        <f t="shared" si="71"/>
        <v>0</v>
      </c>
      <c r="K173" s="198">
        <f t="shared" si="72"/>
        <v>0</v>
      </c>
      <c r="L173" s="199">
        <f t="shared" si="73"/>
        <v>0</v>
      </c>
      <c r="M173" s="200">
        <f t="shared" si="74"/>
        <v>0</v>
      </c>
    </row>
    <row r="174" spans="3:13" ht="14.25" hidden="1">
      <c r="C174" s="170"/>
      <c r="D174" s="216">
        <v>6</v>
      </c>
      <c r="E174" s="168">
        <f>_xlfn.IFERROR(VLOOKUP($C174,'PRIPREMA (STATUS)'!$A$5:$F$128,2),"")</f>
      </c>
      <c r="F174" s="168">
        <f>_xlfn.IFERROR(VLOOKUP($C174,'PRIPREMA (STATUS)'!$A$5:$F$128,3),"")</f>
      </c>
      <c r="G174" s="168">
        <f>_xlfn.IFERROR(VLOOKUP($C174,'PRIPREMA (STATUS)'!$A$5:$F$128,4),"")</f>
      </c>
      <c r="H174" s="168">
        <f>_xlfn.IFERROR(VLOOKUP($C174,'PRIPREMA (STATUS)'!$A$5:$F$128,5),"")</f>
      </c>
      <c r="I174" s="198">
        <f t="shared" si="70"/>
        <v>0</v>
      </c>
      <c r="J174" s="198">
        <f t="shared" si="71"/>
        <v>0</v>
      </c>
      <c r="K174" s="198">
        <f t="shared" si="72"/>
        <v>0</v>
      </c>
      <c r="L174" s="199">
        <f t="shared" si="73"/>
        <v>0</v>
      </c>
      <c r="M174" s="200">
        <f t="shared" si="74"/>
        <v>0</v>
      </c>
    </row>
    <row r="175" spans="3:13" ht="14.25" hidden="1">
      <c r="C175" s="170"/>
      <c r="D175" s="216">
        <v>7</v>
      </c>
      <c r="E175" s="168">
        <f>_xlfn.IFERROR(VLOOKUP($C175,'PRIPREMA (STATUS)'!$A$5:$F$128,2),"")</f>
      </c>
      <c r="F175" s="168">
        <f>_xlfn.IFERROR(VLOOKUP($C175,'PRIPREMA (STATUS)'!$A$5:$F$128,3),"")</f>
      </c>
      <c r="G175" s="168">
        <f>_xlfn.IFERROR(VLOOKUP($C175,'PRIPREMA (STATUS)'!$A$5:$F$128,4),"")</f>
      </c>
      <c r="H175" s="168">
        <f>_xlfn.IFERROR(VLOOKUP($C175,'PRIPREMA (STATUS)'!$A$5:$F$128,5),"")</f>
      </c>
      <c r="I175" s="198">
        <f t="shared" si="70"/>
        <v>0</v>
      </c>
      <c r="J175" s="198">
        <f t="shared" si="71"/>
        <v>0</v>
      </c>
      <c r="K175" s="198">
        <f t="shared" si="72"/>
        <v>0</v>
      </c>
      <c r="L175" s="199">
        <f t="shared" si="73"/>
        <v>0</v>
      </c>
      <c r="M175" s="200">
        <f t="shared" si="74"/>
        <v>0</v>
      </c>
    </row>
    <row r="176" spans="3:13" ht="15" hidden="1">
      <c r="C176" s="170"/>
      <c r="D176" s="218">
        <v>8</v>
      </c>
      <c r="E176" s="168">
        <f>_xlfn.IFERROR(VLOOKUP($C176,'PRIPREMA (STATUS)'!$A$5:$F$128,2),"")</f>
      </c>
      <c r="F176" s="168">
        <f>_xlfn.IFERROR(VLOOKUP($C176,'PRIPREMA (STATUS)'!$A$5:$F$128,3),"")</f>
      </c>
      <c r="G176" s="168">
        <f>_xlfn.IFERROR(VLOOKUP($C176,'PRIPREMA (STATUS)'!$A$5:$F$128,4),"")</f>
      </c>
      <c r="H176" s="168">
        <f>_xlfn.IFERROR(VLOOKUP($C176,'PRIPREMA (STATUS)'!$A$5:$F$128,5),"")</f>
      </c>
      <c r="I176" s="198">
        <f t="shared" si="70"/>
        <v>0</v>
      </c>
      <c r="J176" s="198">
        <f t="shared" si="71"/>
        <v>0</v>
      </c>
      <c r="K176" s="198">
        <f t="shared" si="72"/>
        <v>0</v>
      </c>
      <c r="L176" s="199">
        <f t="shared" si="73"/>
        <v>0</v>
      </c>
      <c r="M176" s="200">
        <f t="shared" si="74"/>
        <v>0</v>
      </c>
    </row>
    <row r="177" spans="3:13" ht="15" hidden="1">
      <c r="C177" s="170"/>
      <c r="M177" s="234"/>
    </row>
    <row r="178" spans="3:13" ht="14.25" hidden="1">
      <c r="C178" s="219" t="s">
        <v>39</v>
      </c>
      <c r="D178" s="220"/>
      <c r="E178" s="220" t="s">
        <v>40</v>
      </c>
      <c r="F178" s="220">
        <f>C22</f>
        <v>0</v>
      </c>
      <c r="G178" s="220"/>
      <c r="H178" s="221"/>
      <c r="I178" s="221"/>
      <c r="J178" s="221"/>
      <c r="K178" s="221"/>
      <c r="L178" s="195" t="s">
        <v>41</v>
      </c>
      <c r="M178" s="153" t="s">
        <v>42</v>
      </c>
    </row>
    <row r="179" spans="3:13" ht="14.25" hidden="1">
      <c r="C179" s="219"/>
      <c r="D179" s="222"/>
      <c r="E179" s="222" t="s">
        <v>43</v>
      </c>
      <c r="F179" s="222" t="s">
        <v>44</v>
      </c>
      <c r="G179" s="222" t="s">
        <v>45</v>
      </c>
      <c r="H179" s="223" t="s">
        <v>46</v>
      </c>
      <c r="I179" s="223" t="s">
        <v>47</v>
      </c>
      <c r="J179" s="223" t="s">
        <v>48</v>
      </c>
      <c r="K179" s="223" t="s">
        <v>49</v>
      </c>
      <c r="L179" s="196"/>
      <c r="M179" s="197" t="s">
        <v>50</v>
      </c>
    </row>
    <row r="180" spans="3:13" ht="14.25" hidden="1">
      <c r="C180" s="170"/>
      <c r="D180" s="222">
        <v>1</v>
      </c>
      <c r="E180" s="168">
        <f>_xlfn.IFERROR(VLOOKUP($C180,'PRIPREMA (STATUS)'!$A$5:$F$128,2),"")</f>
      </c>
      <c r="F180" s="168">
        <f>_xlfn.IFERROR(VLOOKUP($C180,'PRIPREMA (STATUS)'!$A$5:$F$128,3),"")</f>
      </c>
      <c r="G180" s="168">
        <f>_xlfn.IFERROR(VLOOKUP($C180,'PRIPREMA (STATUS)'!$A$5:$F$128,4),"")</f>
      </c>
      <c r="H180" s="168">
        <f>_xlfn.IFERROR(VLOOKUP($C180,'PRIPREMA (STATUS)'!$A$5:$F$128,5),"")</f>
      </c>
      <c r="I180" s="198">
        <f>_xlfn.IFERROR((30+J180*3)*(G180/G180),0)</f>
        <v>0</v>
      </c>
      <c r="J180" s="198">
        <f>_xlfn.IFERROR(INDEX($D$300:$D$700,MATCH($C180,$C$300:$C$700,0))*($G180/$G180),0)</f>
        <v>0</v>
      </c>
      <c r="K180" s="198">
        <f>J180/$B$9</f>
        <v>0</v>
      </c>
      <c r="L180" s="199">
        <f>_xlfn.IFERROR((INDEX($D$300:$D$700,MATCH($C180,$C$300:$C$700,0))-INDEX($E$300:$E$700,MATCH($C180,$C$300:$C$700,0)))*($G180/$G180),0)</f>
        <v>0</v>
      </c>
      <c r="M180" s="200">
        <f>_xlfn.IFERROR(INDEX($G$300:$G$700,MATCH($C180,$C$300:$C$700,0))*($G180/$G180),0)</f>
        <v>0</v>
      </c>
    </row>
    <row r="181" spans="3:13" ht="14.25" hidden="1">
      <c r="C181" s="170"/>
      <c r="D181" s="222">
        <v>2</v>
      </c>
      <c r="E181" s="168">
        <f>_xlfn.IFERROR(VLOOKUP($C181,'PRIPREMA (STATUS)'!$A$5:$F$128,2),"")</f>
      </c>
      <c r="F181" s="168">
        <f>_xlfn.IFERROR(VLOOKUP($C181,'PRIPREMA (STATUS)'!$A$5:$F$128,3),"")</f>
      </c>
      <c r="G181" s="168">
        <f>_xlfn.IFERROR(VLOOKUP($C181,'PRIPREMA (STATUS)'!$A$5:$F$128,4),"")</f>
      </c>
      <c r="H181" s="168">
        <f>_xlfn.IFERROR(VLOOKUP($C181,'PRIPREMA (STATUS)'!$A$5:$F$128,5),"")</f>
      </c>
      <c r="I181" s="198">
        <f aca="true" t="shared" si="75" ref="I181:I187">_xlfn.IFERROR((30+J181*3)*(G181/G181),0)</f>
        <v>0</v>
      </c>
      <c r="J181" s="198">
        <f aca="true" t="shared" si="76" ref="J181:J187">_xlfn.IFERROR(INDEX($D$300:$D$700,MATCH($C181,$C$300:$C$700,0))*($G181/$G181),0)</f>
        <v>0</v>
      </c>
      <c r="K181" s="198">
        <f aca="true" t="shared" si="77" ref="K181:K187">J181/$B$9</f>
        <v>0</v>
      </c>
      <c r="L181" s="199">
        <f aca="true" t="shared" si="78" ref="L181:L187">_xlfn.IFERROR((INDEX($D$300:$D$700,MATCH($C181,$C$300:$C$700,0))-INDEX($E$300:$E$700,MATCH($C181,$C$300:$C$700,0)))*($G181/$G181),0)</f>
        <v>0</v>
      </c>
      <c r="M181" s="200">
        <f aca="true" t="shared" si="79" ref="M181:M187">_xlfn.IFERROR(INDEX($G$300:$G$700,MATCH($C181,$C$300:$C$700,0))*($G181/$G181),0)</f>
        <v>0</v>
      </c>
    </row>
    <row r="182" spans="3:13" ht="14.25" hidden="1">
      <c r="C182" s="170"/>
      <c r="D182" s="222">
        <v>3</v>
      </c>
      <c r="E182" s="168">
        <f>_xlfn.IFERROR(VLOOKUP($C182,'PRIPREMA (STATUS)'!$A$5:$F$128,2),"")</f>
      </c>
      <c r="F182" s="168">
        <f>_xlfn.IFERROR(VLOOKUP($C182,'PRIPREMA (STATUS)'!$A$5:$F$128,3),"")</f>
      </c>
      <c r="G182" s="168">
        <f>_xlfn.IFERROR(VLOOKUP($C182,'PRIPREMA (STATUS)'!$A$5:$F$128,4),"")</f>
      </c>
      <c r="H182" s="168">
        <f>_xlfn.IFERROR(VLOOKUP($C182,'PRIPREMA (STATUS)'!$A$5:$F$128,5),"")</f>
      </c>
      <c r="I182" s="198">
        <f t="shared" si="75"/>
        <v>0</v>
      </c>
      <c r="J182" s="198">
        <f t="shared" si="76"/>
        <v>0</v>
      </c>
      <c r="K182" s="198">
        <f t="shared" si="77"/>
        <v>0</v>
      </c>
      <c r="L182" s="199">
        <f t="shared" si="78"/>
        <v>0</v>
      </c>
      <c r="M182" s="200">
        <f t="shared" si="79"/>
        <v>0</v>
      </c>
    </row>
    <row r="183" spans="3:13" ht="14.25" hidden="1">
      <c r="C183" s="170"/>
      <c r="D183" s="222">
        <v>4</v>
      </c>
      <c r="E183" s="168">
        <f>_xlfn.IFERROR(VLOOKUP($C183,'PRIPREMA (STATUS)'!$A$5:$F$128,2),"")</f>
      </c>
      <c r="F183" s="168">
        <f>_xlfn.IFERROR(VLOOKUP($C183,'PRIPREMA (STATUS)'!$A$5:$F$128,3),"")</f>
      </c>
      <c r="G183" s="168">
        <f>_xlfn.IFERROR(VLOOKUP($C183,'PRIPREMA (STATUS)'!$A$5:$F$128,4),"")</f>
      </c>
      <c r="H183" s="168">
        <f>_xlfn.IFERROR(VLOOKUP($C183,'PRIPREMA (STATUS)'!$A$5:$F$128,5),"")</f>
      </c>
      <c r="I183" s="198">
        <f t="shared" si="75"/>
        <v>0</v>
      </c>
      <c r="J183" s="198">
        <f t="shared" si="76"/>
        <v>0</v>
      </c>
      <c r="K183" s="198">
        <f t="shared" si="77"/>
        <v>0</v>
      </c>
      <c r="L183" s="199">
        <f t="shared" si="78"/>
        <v>0</v>
      </c>
      <c r="M183" s="200">
        <f t="shared" si="79"/>
        <v>0</v>
      </c>
    </row>
    <row r="184" spans="3:13" ht="14.25" hidden="1">
      <c r="C184" s="170"/>
      <c r="D184" s="222">
        <v>5</v>
      </c>
      <c r="E184" s="168">
        <f>_xlfn.IFERROR(VLOOKUP($C184,'PRIPREMA (STATUS)'!$A$5:$F$128,2),"")</f>
      </c>
      <c r="F184" s="168">
        <f>_xlfn.IFERROR(VLOOKUP($C184,'PRIPREMA (STATUS)'!$A$5:$F$128,3),"")</f>
      </c>
      <c r="G184" s="168">
        <f>_xlfn.IFERROR(VLOOKUP($C184,'PRIPREMA (STATUS)'!$A$5:$F$128,4),"")</f>
      </c>
      <c r="H184" s="168">
        <f>_xlfn.IFERROR(VLOOKUP($C184,'PRIPREMA (STATUS)'!$A$5:$F$128,5),"")</f>
      </c>
      <c r="I184" s="198">
        <f t="shared" si="75"/>
        <v>0</v>
      </c>
      <c r="J184" s="198">
        <f t="shared" si="76"/>
        <v>0</v>
      </c>
      <c r="K184" s="198">
        <f t="shared" si="77"/>
        <v>0</v>
      </c>
      <c r="L184" s="199">
        <f t="shared" si="78"/>
        <v>0</v>
      </c>
      <c r="M184" s="200">
        <f t="shared" si="79"/>
        <v>0</v>
      </c>
    </row>
    <row r="185" spans="3:13" ht="14.25" hidden="1">
      <c r="C185" s="170"/>
      <c r="D185" s="222">
        <v>6</v>
      </c>
      <c r="E185" s="168">
        <f>_xlfn.IFERROR(VLOOKUP($C185,'PRIPREMA (STATUS)'!$A$5:$F$128,2),"")</f>
      </c>
      <c r="F185" s="168">
        <f>_xlfn.IFERROR(VLOOKUP($C185,'PRIPREMA (STATUS)'!$A$5:$F$128,3),"")</f>
      </c>
      <c r="G185" s="168">
        <f>_xlfn.IFERROR(VLOOKUP($C185,'PRIPREMA (STATUS)'!$A$5:$F$128,4),"")</f>
      </c>
      <c r="H185" s="168">
        <f>_xlfn.IFERROR(VLOOKUP($C185,'PRIPREMA (STATUS)'!$A$5:$F$128,5),"")</f>
      </c>
      <c r="I185" s="198">
        <f t="shared" si="75"/>
        <v>0</v>
      </c>
      <c r="J185" s="198">
        <f t="shared" si="76"/>
        <v>0</v>
      </c>
      <c r="K185" s="198">
        <f t="shared" si="77"/>
        <v>0</v>
      </c>
      <c r="L185" s="199">
        <f t="shared" si="78"/>
        <v>0</v>
      </c>
      <c r="M185" s="200">
        <f t="shared" si="79"/>
        <v>0</v>
      </c>
    </row>
    <row r="186" spans="3:13" ht="14.25" hidden="1">
      <c r="C186" s="170"/>
      <c r="D186" s="222">
        <v>7</v>
      </c>
      <c r="E186" s="168">
        <f>_xlfn.IFERROR(VLOOKUP($C186,'PRIPREMA (STATUS)'!$A$5:$F$128,2),"")</f>
      </c>
      <c r="F186" s="168">
        <f>_xlfn.IFERROR(VLOOKUP($C186,'PRIPREMA (STATUS)'!$A$5:$F$128,3),"")</f>
      </c>
      <c r="G186" s="168">
        <f>_xlfn.IFERROR(VLOOKUP($C186,'PRIPREMA (STATUS)'!$A$5:$F$128,4),"")</f>
      </c>
      <c r="H186" s="168">
        <f>_xlfn.IFERROR(VLOOKUP($C186,'PRIPREMA (STATUS)'!$A$5:$F$128,5),"")</f>
      </c>
      <c r="I186" s="198">
        <f t="shared" si="75"/>
        <v>0</v>
      </c>
      <c r="J186" s="198">
        <f t="shared" si="76"/>
        <v>0</v>
      </c>
      <c r="K186" s="198">
        <f t="shared" si="77"/>
        <v>0</v>
      </c>
      <c r="L186" s="199">
        <f t="shared" si="78"/>
        <v>0</v>
      </c>
      <c r="M186" s="200">
        <f t="shared" si="79"/>
        <v>0</v>
      </c>
    </row>
    <row r="187" spans="3:13" ht="15" hidden="1">
      <c r="C187" s="170"/>
      <c r="D187" s="224">
        <v>8</v>
      </c>
      <c r="E187" s="168">
        <f>_xlfn.IFERROR(VLOOKUP($C187,'PRIPREMA (STATUS)'!$A$5:$F$128,2),"")</f>
      </c>
      <c r="F187" s="168">
        <f>_xlfn.IFERROR(VLOOKUP($C187,'PRIPREMA (STATUS)'!$A$5:$F$128,3),"")</f>
      </c>
      <c r="G187" s="168">
        <f>_xlfn.IFERROR(VLOOKUP($C187,'PRIPREMA (STATUS)'!$A$5:$F$128,4),"")</f>
      </c>
      <c r="H187" s="168">
        <f>_xlfn.IFERROR(VLOOKUP($C187,'PRIPREMA (STATUS)'!$A$5:$F$128,5),"")</f>
      </c>
      <c r="I187" s="198">
        <f t="shared" si="75"/>
        <v>0</v>
      </c>
      <c r="J187" s="198">
        <f t="shared" si="76"/>
        <v>0</v>
      </c>
      <c r="K187" s="198">
        <f t="shared" si="77"/>
        <v>0</v>
      </c>
      <c r="L187" s="199">
        <f t="shared" si="78"/>
        <v>0</v>
      </c>
      <c r="M187" s="200">
        <f t="shared" si="79"/>
        <v>0</v>
      </c>
    </row>
    <row r="188" spans="3:13" ht="15" hidden="1">
      <c r="C188" s="170"/>
      <c r="M188" s="234"/>
    </row>
    <row r="189" spans="3:13" ht="14.25" hidden="1">
      <c r="C189" s="225" t="s">
        <v>39</v>
      </c>
      <c r="D189" s="226"/>
      <c r="E189" s="227" t="s">
        <v>40</v>
      </c>
      <c r="F189" s="227">
        <f>C23</f>
        <v>0</v>
      </c>
      <c r="G189" s="226"/>
      <c r="H189" s="228"/>
      <c r="I189" s="228"/>
      <c r="J189" s="228"/>
      <c r="K189" s="228"/>
      <c r="L189" s="195" t="s">
        <v>41</v>
      </c>
      <c r="M189" s="153" t="s">
        <v>42</v>
      </c>
    </row>
    <row r="190" spans="3:13" ht="14.25" hidden="1">
      <c r="C190" s="225"/>
      <c r="D190" s="229"/>
      <c r="E190" s="230" t="s">
        <v>43</v>
      </c>
      <c r="F190" s="230" t="s">
        <v>44</v>
      </c>
      <c r="G190" s="230" t="s">
        <v>45</v>
      </c>
      <c r="H190" s="231" t="s">
        <v>46</v>
      </c>
      <c r="I190" s="231" t="s">
        <v>47</v>
      </c>
      <c r="J190" s="231" t="s">
        <v>48</v>
      </c>
      <c r="K190" s="231" t="s">
        <v>49</v>
      </c>
      <c r="L190" s="196"/>
      <c r="M190" s="197" t="s">
        <v>50</v>
      </c>
    </row>
    <row r="191" spans="3:13" ht="14.25" hidden="1">
      <c r="C191" s="170"/>
      <c r="D191" s="230">
        <v>1</v>
      </c>
      <c r="E191" s="168">
        <f>_xlfn.IFERROR(VLOOKUP($C191,'PRIPREMA (STATUS)'!$A$5:$F$128,2),"")</f>
      </c>
      <c r="F191" s="168">
        <f>_xlfn.IFERROR(VLOOKUP($C191,'PRIPREMA (STATUS)'!$A$5:$F$128,3),"")</f>
      </c>
      <c r="G191" s="168">
        <f>_xlfn.IFERROR(VLOOKUP($C191,'PRIPREMA (STATUS)'!$A$5:$F$128,4),"")</f>
      </c>
      <c r="H191" s="168">
        <f>_xlfn.IFERROR(VLOOKUP($C191,'PRIPREMA (STATUS)'!$A$5:$F$128,5),"")</f>
      </c>
      <c r="I191" s="198">
        <f>_xlfn.IFERROR((30+J191*3)*(G191/G191),0)</f>
        <v>0</v>
      </c>
      <c r="J191" s="198">
        <f>_xlfn.IFERROR(INDEX($D$300:$D$700,MATCH($C191,$C$300:$C$700,0))*($G191/$G191),0)</f>
        <v>0</v>
      </c>
      <c r="K191" s="198">
        <f>J191/$B$9</f>
        <v>0</v>
      </c>
      <c r="L191" s="199">
        <f>_xlfn.IFERROR((INDEX($D$300:$D$700,MATCH($C191,$C$300:$C$700,0))-INDEX($E$300:$E$700,MATCH($C191,$C$300:$C$700,0)))*($G191/$G191),0)</f>
        <v>0</v>
      </c>
      <c r="M191" s="200">
        <f>_xlfn.IFERROR(INDEX($G$300:$G$700,MATCH($C191,$C$300:$C$700,0))*($G191/$G191),0)</f>
        <v>0</v>
      </c>
    </row>
    <row r="192" spans="3:13" ht="14.25" hidden="1">
      <c r="C192" s="170"/>
      <c r="D192" s="230">
        <v>2</v>
      </c>
      <c r="E192" s="168">
        <f>_xlfn.IFERROR(VLOOKUP($C192,'PRIPREMA (STATUS)'!$A$5:$F$128,2),"")</f>
      </c>
      <c r="F192" s="168">
        <f>_xlfn.IFERROR(VLOOKUP($C192,'PRIPREMA (STATUS)'!$A$5:$F$128,3),"")</f>
      </c>
      <c r="G192" s="168">
        <f>_xlfn.IFERROR(VLOOKUP($C192,'PRIPREMA (STATUS)'!$A$5:$F$128,4),"")</f>
      </c>
      <c r="H192" s="168">
        <f>_xlfn.IFERROR(VLOOKUP($C192,'PRIPREMA (STATUS)'!$A$5:$F$128,5),"")</f>
      </c>
      <c r="I192" s="198">
        <f aca="true" t="shared" si="80" ref="I192:I198">_xlfn.IFERROR((30+J192*3)*(G192/G192),0)</f>
        <v>0</v>
      </c>
      <c r="J192" s="198">
        <f aca="true" t="shared" si="81" ref="J192:J198">_xlfn.IFERROR(INDEX($D$300:$D$700,MATCH($C192,$C$300:$C$700,0))*($G192/$G192),0)</f>
        <v>0</v>
      </c>
      <c r="K192" s="198">
        <f aca="true" t="shared" si="82" ref="K192:K198">J192/$B$9</f>
        <v>0</v>
      </c>
      <c r="L192" s="199">
        <f aca="true" t="shared" si="83" ref="L192:L198">_xlfn.IFERROR((INDEX($D$300:$D$700,MATCH($C192,$C$300:$C$700,0))-INDEX($E$300:$E$700,MATCH($C192,$C$300:$C$700,0)))*($G192/$G192),0)</f>
        <v>0</v>
      </c>
      <c r="M192" s="200">
        <f aca="true" t="shared" si="84" ref="M192:M198">_xlfn.IFERROR(INDEX($G$300:$G$700,MATCH($C192,$C$300:$C$700,0))*($G192/$G192),0)</f>
        <v>0</v>
      </c>
    </row>
    <row r="193" spans="3:13" ht="14.25" hidden="1">
      <c r="C193" s="170"/>
      <c r="D193" s="230">
        <v>3</v>
      </c>
      <c r="E193" s="168">
        <f>_xlfn.IFERROR(VLOOKUP($C193,'PRIPREMA (STATUS)'!$A$5:$F$128,2),"")</f>
      </c>
      <c r="F193" s="168">
        <f>_xlfn.IFERROR(VLOOKUP($C193,'PRIPREMA (STATUS)'!$A$5:$F$128,3),"")</f>
      </c>
      <c r="G193" s="168">
        <f>_xlfn.IFERROR(VLOOKUP($C193,'PRIPREMA (STATUS)'!$A$5:$F$128,4),"")</f>
      </c>
      <c r="H193" s="168">
        <f>_xlfn.IFERROR(VLOOKUP($C193,'PRIPREMA (STATUS)'!$A$5:$F$128,5),"")</f>
      </c>
      <c r="I193" s="198">
        <f t="shared" si="80"/>
        <v>0</v>
      </c>
      <c r="J193" s="198">
        <f t="shared" si="81"/>
        <v>0</v>
      </c>
      <c r="K193" s="198">
        <f t="shared" si="82"/>
        <v>0</v>
      </c>
      <c r="L193" s="199">
        <f t="shared" si="83"/>
        <v>0</v>
      </c>
      <c r="M193" s="200">
        <f t="shared" si="84"/>
        <v>0</v>
      </c>
    </row>
    <row r="194" spans="3:13" ht="14.25" hidden="1">
      <c r="C194" s="170"/>
      <c r="D194" s="230">
        <v>4</v>
      </c>
      <c r="E194" s="168">
        <f>_xlfn.IFERROR(VLOOKUP($C194,'PRIPREMA (STATUS)'!$A$5:$F$128,2),"")</f>
      </c>
      <c r="F194" s="168">
        <f>_xlfn.IFERROR(VLOOKUP($C194,'PRIPREMA (STATUS)'!$A$5:$F$128,3),"")</f>
      </c>
      <c r="G194" s="168">
        <f>_xlfn.IFERROR(VLOOKUP($C194,'PRIPREMA (STATUS)'!$A$5:$F$128,4),"")</f>
      </c>
      <c r="H194" s="168">
        <f>_xlfn.IFERROR(VLOOKUP($C194,'PRIPREMA (STATUS)'!$A$5:$F$128,5),"")</f>
      </c>
      <c r="I194" s="198">
        <f t="shared" si="80"/>
        <v>0</v>
      </c>
      <c r="J194" s="198">
        <f t="shared" si="81"/>
        <v>0</v>
      </c>
      <c r="K194" s="198">
        <f t="shared" si="82"/>
        <v>0</v>
      </c>
      <c r="L194" s="199">
        <f t="shared" si="83"/>
        <v>0</v>
      </c>
      <c r="M194" s="200">
        <f t="shared" si="84"/>
        <v>0</v>
      </c>
    </row>
    <row r="195" spans="3:13" ht="14.25" hidden="1">
      <c r="C195" s="170"/>
      <c r="D195" s="230">
        <v>5</v>
      </c>
      <c r="E195" s="168">
        <f>_xlfn.IFERROR(VLOOKUP($C195,'PRIPREMA (STATUS)'!$A$5:$F$128,2),"")</f>
      </c>
      <c r="F195" s="168">
        <f>_xlfn.IFERROR(VLOOKUP($C195,'PRIPREMA (STATUS)'!$A$5:$F$128,3),"")</f>
      </c>
      <c r="G195" s="168">
        <f>_xlfn.IFERROR(VLOOKUP($C195,'PRIPREMA (STATUS)'!$A$5:$F$128,4),"")</f>
      </c>
      <c r="H195" s="168">
        <f>_xlfn.IFERROR(VLOOKUP($C195,'PRIPREMA (STATUS)'!$A$5:$F$128,5),"")</f>
      </c>
      <c r="I195" s="198">
        <f t="shared" si="80"/>
        <v>0</v>
      </c>
      <c r="J195" s="198">
        <f t="shared" si="81"/>
        <v>0</v>
      </c>
      <c r="K195" s="198">
        <f t="shared" si="82"/>
        <v>0</v>
      </c>
      <c r="L195" s="199">
        <f t="shared" si="83"/>
        <v>0</v>
      </c>
      <c r="M195" s="200">
        <f t="shared" si="84"/>
        <v>0</v>
      </c>
    </row>
    <row r="196" spans="3:13" ht="14.25" hidden="1">
      <c r="C196" s="170"/>
      <c r="D196" s="230">
        <v>6</v>
      </c>
      <c r="E196" s="168">
        <f>_xlfn.IFERROR(VLOOKUP($C196,'PRIPREMA (STATUS)'!$A$5:$F$128,2),"")</f>
      </c>
      <c r="F196" s="168">
        <f>_xlfn.IFERROR(VLOOKUP($C196,'PRIPREMA (STATUS)'!$A$5:$F$128,3),"")</f>
      </c>
      <c r="G196" s="168">
        <f>_xlfn.IFERROR(VLOOKUP($C196,'PRIPREMA (STATUS)'!$A$5:$F$128,4),"")</f>
      </c>
      <c r="H196" s="168">
        <f>_xlfn.IFERROR(VLOOKUP($C196,'PRIPREMA (STATUS)'!$A$5:$F$128,5),"")</f>
      </c>
      <c r="I196" s="198">
        <f t="shared" si="80"/>
        <v>0</v>
      </c>
      <c r="J196" s="198">
        <f t="shared" si="81"/>
        <v>0</v>
      </c>
      <c r="K196" s="198">
        <f t="shared" si="82"/>
        <v>0</v>
      </c>
      <c r="L196" s="199">
        <f t="shared" si="83"/>
        <v>0</v>
      </c>
      <c r="M196" s="200">
        <f t="shared" si="84"/>
        <v>0</v>
      </c>
    </row>
    <row r="197" spans="3:13" ht="14.25" hidden="1">
      <c r="C197" s="170"/>
      <c r="D197" s="230">
        <v>7</v>
      </c>
      <c r="E197" s="168">
        <f>_xlfn.IFERROR(VLOOKUP($C197,'PRIPREMA (STATUS)'!$A$5:$F$128,2),"")</f>
      </c>
      <c r="F197" s="168">
        <f>_xlfn.IFERROR(VLOOKUP($C197,'PRIPREMA (STATUS)'!$A$5:$F$128,3),"")</f>
      </c>
      <c r="G197" s="168">
        <f>_xlfn.IFERROR(VLOOKUP($C197,'PRIPREMA (STATUS)'!$A$5:$F$128,4),"")</f>
      </c>
      <c r="H197" s="168">
        <f>_xlfn.IFERROR(VLOOKUP($C197,'PRIPREMA (STATUS)'!$A$5:$F$128,5),"")</f>
      </c>
      <c r="I197" s="198">
        <f t="shared" si="80"/>
        <v>0</v>
      </c>
      <c r="J197" s="198">
        <f t="shared" si="81"/>
        <v>0</v>
      </c>
      <c r="K197" s="198">
        <f t="shared" si="82"/>
        <v>0</v>
      </c>
      <c r="L197" s="199">
        <f t="shared" si="83"/>
        <v>0</v>
      </c>
      <c r="M197" s="200">
        <f t="shared" si="84"/>
        <v>0</v>
      </c>
    </row>
    <row r="198" spans="3:13" ht="15" hidden="1">
      <c r="C198" s="170"/>
      <c r="D198" s="232">
        <v>8</v>
      </c>
      <c r="E198" s="168">
        <f>_xlfn.IFERROR(VLOOKUP($C198,'PRIPREMA (STATUS)'!$A$5:$F$128,2),"")</f>
      </c>
      <c r="F198" s="168">
        <f>_xlfn.IFERROR(VLOOKUP($C198,'PRIPREMA (STATUS)'!$A$5:$F$128,3),"")</f>
      </c>
      <c r="G198" s="168">
        <f>_xlfn.IFERROR(VLOOKUP($C198,'PRIPREMA (STATUS)'!$A$5:$F$128,4),"")</f>
      </c>
      <c r="H198" s="168">
        <f>_xlfn.IFERROR(VLOOKUP($C198,'PRIPREMA (STATUS)'!$A$5:$F$128,5),"")</f>
      </c>
      <c r="I198" s="198">
        <f t="shared" si="80"/>
        <v>0</v>
      </c>
      <c r="J198" s="198">
        <f t="shared" si="81"/>
        <v>0</v>
      </c>
      <c r="K198" s="198">
        <f t="shared" si="82"/>
        <v>0</v>
      </c>
      <c r="L198" s="199">
        <f t="shared" si="83"/>
        <v>0</v>
      </c>
      <c r="M198" s="200">
        <f t="shared" si="84"/>
        <v>0</v>
      </c>
    </row>
    <row r="199" ht="14.25" hidden="1"/>
    <row r="299" spans="1:39" ht="14.25">
      <c r="A299" t="s">
        <v>51</v>
      </c>
      <c r="B299" t="s">
        <v>51</v>
      </c>
      <c r="C299" t="s">
        <v>51</v>
      </c>
      <c r="D299" t="s">
        <v>51</v>
      </c>
      <c r="E299" t="s">
        <v>51</v>
      </c>
      <c r="F299" t="s">
        <v>51</v>
      </c>
      <c r="G299" t="s">
        <v>51</v>
      </c>
      <c r="H299" t="s">
        <v>51</v>
      </c>
      <c r="I299" t="s">
        <v>51</v>
      </c>
      <c r="J299" t="s">
        <v>51</v>
      </c>
      <c r="K299" t="s">
        <v>51</v>
      </c>
      <c r="L299" t="s">
        <v>51</v>
      </c>
      <c r="M299" s="135" t="s">
        <v>51</v>
      </c>
      <c r="N299" t="s">
        <v>51</v>
      </c>
      <c r="O299" t="s">
        <v>51</v>
      </c>
      <c r="P299" t="s">
        <v>51</v>
      </c>
      <c r="Q299" t="s">
        <v>51</v>
      </c>
      <c r="R299" t="s">
        <v>51</v>
      </c>
      <c r="S299" t="s">
        <v>51</v>
      </c>
      <c r="T299" t="s">
        <v>51</v>
      </c>
      <c r="U299" t="s">
        <v>51</v>
      </c>
      <c r="V299" t="s">
        <v>51</v>
      </c>
      <c r="W299" t="s">
        <v>51</v>
      </c>
      <c r="X299" t="s">
        <v>51</v>
      </c>
      <c r="Y299" t="s">
        <v>51</v>
      </c>
      <c r="Z299" t="s">
        <v>51</v>
      </c>
      <c r="AA299" t="s">
        <v>51</v>
      </c>
      <c r="AB299" t="s">
        <v>51</v>
      </c>
      <c r="AC299" t="s">
        <v>51</v>
      </c>
      <c r="AD299" t="s">
        <v>51</v>
      </c>
      <c r="AE299" t="s">
        <v>51</v>
      </c>
      <c r="AF299" t="s">
        <v>51</v>
      </c>
      <c r="AG299" t="s">
        <v>51</v>
      </c>
      <c r="AH299" t="s">
        <v>51</v>
      </c>
      <c r="AI299" t="s">
        <v>51</v>
      </c>
      <c r="AJ299" t="s">
        <v>51</v>
      </c>
      <c r="AK299" t="s">
        <v>51</v>
      </c>
      <c r="AL299" t="s">
        <v>51</v>
      </c>
      <c r="AM299" t="s">
        <v>51</v>
      </c>
    </row>
    <row r="300" spans="3:7" ht="14.25">
      <c r="C300">
        <f>'GRUPA 9'!B103</f>
        <v>0</v>
      </c>
      <c r="D300">
        <f>'GRUPA 9'!C103</f>
        <v>0</v>
      </c>
      <c r="E300">
        <f>'GRUPA 9'!D103</f>
        <v>0</v>
      </c>
      <c r="F300">
        <f>'GRUPA 9'!E103</f>
        <v>0</v>
      </c>
      <c r="G300" t="e">
        <f>'GRUPA 9'!F103</f>
        <v>#DIV/0!</v>
      </c>
    </row>
    <row r="301" spans="3:7" ht="14.25">
      <c r="C301">
        <f>'GRUPA 9'!B104</f>
        <v>0</v>
      </c>
      <c r="D301">
        <f>'GRUPA 9'!C104</f>
        <v>0</v>
      </c>
      <c r="E301">
        <f>'GRUPA 9'!D104</f>
        <v>0</v>
      </c>
      <c r="G301" t="e">
        <f>'GRUPA 9'!F104</f>
        <v>#DIV/0!</v>
      </c>
    </row>
    <row r="302" spans="3:7" ht="14.25">
      <c r="C302">
        <f>'GRUPA 9'!B105</f>
        <v>0</v>
      </c>
      <c r="D302">
        <f>'GRUPA 9'!C105</f>
        <v>0</v>
      </c>
      <c r="E302">
        <f>'GRUPA 9'!D105</f>
        <v>0</v>
      </c>
      <c r="G302" t="e">
        <f>'GRUPA 9'!F105</f>
        <v>#DIV/0!</v>
      </c>
    </row>
    <row r="303" spans="3:7" ht="14.25">
      <c r="C303">
        <f>'GRUPA 9'!B106</f>
        <v>0</v>
      </c>
      <c r="D303">
        <f>'GRUPA 9'!C106</f>
        <v>0</v>
      </c>
      <c r="E303">
        <f>'GRUPA 9'!D106</f>
        <v>0</v>
      </c>
      <c r="G303" t="e">
        <f>'GRUPA 9'!F106</f>
        <v>#DIV/0!</v>
      </c>
    </row>
    <row r="304" spans="3:7" ht="14.25">
      <c r="C304">
        <f>'GRUPA 9'!B107</f>
        <v>0</v>
      </c>
      <c r="D304">
        <f>'GRUPA 9'!C107</f>
        <v>0</v>
      </c>
      <c r="E304">
        <f>'GRUPA 9'!D107</f>
        <v>0</v>
      </c>
      <c r="G304" t="e">
        <f>'GRUPA 9'!F107</f>
        <v>#DIV/0!</v>
      </c>
    </row>
    <row r="305" spans="3:7" ht="14.25">
      <c r="C305">
        <f>'GRUPA 9'!B108</f>
        <v>0</v>
      </c>
      <c r="D305">
        <f>'GRUPA 9'!C108</f>
        <v>0</v>
      </c>
      <c r="E305">
        <f>'GRUPA 9'!D108</f>
        <v>0</v>
      </c>
      <c r="G305" t="e">
        <f>'GRUPA 9'!F108</f>
        <v>#DIV/0!</v>
      </c>
    </row>
    <row r="306" spans="3:7" ht="14.25">
      <c r="C306">
        <f>'GRUPA 9'!B109</f>
        <v>0</v>
      </c>
      <c r="D306">
        <f>'GRUPA 9'!C109</f>
        <v>0</v>
      </c>
      <c r="E306">
        <f>'GRUPA 9'!D109</f>
        <v>0</v>
      </c>
      <c r="G306" t="e">
        <f>'GRUPA 9'!F109</f>
        <v>#DIV/0!</v>
      </c>
    </row>
    <row r="307" spans="3:7" ht="14.25">
      <c r="C307">
        <f>'GRUPA 9'!B110</f>
        <v>0</v>
      </c>
      <c r="D307">
        <f>'GRUPA 9'!C110</f>
        <v>0</v>
      </c>
      <c r="E307">
        <f>'GRUPA 9'!D110</f>
        <v>0</v>
      </c>
      <c r="G307" t="e">
        <f>'GRUPA 9'!F110</f>
        <v>#DIV/0!</v>
      </c>
    </row>
    <row r="308" spans="3:7" ht="14.25">
      <c r="C308">
        <f>'GRUPA 9'!B111</f>
        <v>0</v>
      </c>
      <c r="D308">
        <f>'GRUPA 9'!C111</f>
        <v>0</v>
      </c>
      <c r="E308">
        <f>'GRUPA 9'!D111</f>
        <v>0</v>
      </c>
      <c r="G308" t="e">
        <f>'GRUPA 9'!F111</f>
        <v>#DIV/0!</v>
      </c>
    </row>
    <row r="309" spans="3:7" ht="14.25">
      <c r="C309">
        <f>'GRUPA 9'!B112</f>
        <v>0</v>
      </c>
      <c r="D309">
        <f>'GRUPA 9'!C112</f>
        <v>0</v>
      </c>
      <c r="E309">
        <f>'GRUPA 9'!D112</f>
        <v>0</v>
      </c>
      <c r="G309" t="e">
        <f>'GRUPA 9'!F112</f>
        <v>#DIV/0!</v>
      </c>
    </row>
    <row r="310" spans="3:7" ht="14.25">
      <c r="C310">
        <f>'GRUPA 9'!B113</f>
        <v>0</v>
      </c>
      <c r="D310">
        <f>'GRUPA 9'!C113</f>
        <v>0</v>
      </c>
      <c r="E310">
        <f>'GRUPA 9'!D113</f>
        <v>0</v>
      </c>
      <c r="G310">
        <f>'GRUPA 9'!F113</f>
        <v>0</v>
      </c>
    </row>
    <row r="311" spans="3:7" ht="14.25">
      <c r="C311">
        <f>'GRUPA 9 (3)'!B103</f>
        <v>0</v>
      </c>
      <c r="D311">
        <f>'GRUPA 9 (3)'!C103</f>
        <v>0</v>
      </c>
      <c r="E311">
        <f>'GRUPA 9 (3)'!D103</f>
        <v>0</v>
      </c>
      <c r="G311" t="e">
        <f>'GRUPA 9 (3)'!F103</f>
        <v>#DIV/0!</v>
      </c>
    </row>
    <row r="312" spans="3:7" ht="14.25">
      <c r="C312">
        <f>'GRUPA 9 (3)'!B104</f>
        <v>0</v>
      </c>
      <c r="D312">
        <f>'GRUPA 9 (3)'!C104</f>
        <v>0</v>
      </c>
      <c r="E312">
        <f>'GRUPA 9 (3)'!D104</f>
        <v>0</v>
      </c>
      <c r="G312" t="e">
        <f>'GRUPA 9 (3)'!F104</f>
        <v>#DIV/0!</v>
      </c>
    </row>
    <row r="313" spans="3:7" ht="14.25">
      <c r="C313">
        <f>'GRUPA 9 (3)'!B105</f>
        <v>0</v>
      </c>
      <c r="D313">
        <f>'GRUPA 9 (3)'!C105</f>
        <v>0</v>
      </c>
      <c r="E313">
        <f>'GRUPA 9 (3)'!D105</f>
        <v>0</v>
      </c>
      <c r="G313" t="e">
        <f>'GRUPA 9 (3)'!F105</f>
        <v>#DIV/0!</v>
      </c>
    </row>
    <row r="314" spans="3:7" ht="14.25">
      <c r="C314">
        <f>'GRUPA 9 (3)'!B106</f>
        <v>0</v>
      </c>
      <c r="D314">
        <f>'GRUPA 9 (3)'!C106</f>
        <v>0</v>
      </c>
      <c r="E314">
        <f>'GRUPA 9 (3)'!D106</f>
        <v>0</v>
      </c>
      <c r="G314" t="e">
        <f>'GRUPA 9 (3)'!F106</f>
        <v>#DIV/0!</v>
      </c>
    </row>
    <row r="315" spans="3:7" ht="14.25">
      <c r="C315">
        <f>'GRUPA 9 (3)'!B107</f>
        <v>0</v>
      </c>
      <c r="D315">
        <f>'GRUPA 9 (3)'!C107</f>
        <v>0</v>
      </c>
      <c r="E315">
        <f>'GRUPA 9 (3)'!D107</f>
        <v>0</v>
      </c>
      <c r="G315" t="e">
        <f>'GRUPA 9 (3)'!F107</f>
        <v>#DIV/0!</v>
      </c>
    </row>
    <row r="316" spans="3:7" ht="14.25">
      <c r="C316">
        <f>'GRUPA 9 (3)'!B108</f>
        <v>0</v>
      </c>
      <c r="D316">
        <f>'GRUPA 9 (3)'!C108</f>
        <v>0</v>
      </c>
      <c r="E316">
        <f>'GRUPA 9 (3)'!D108</f>
        <v>0</v>
      </c>
      <c r="G316" t="e">
        <f>'GRUPA 9 (3)'!F108</f>
        <v>#DIV/0!</v>
      </c>
    </row>
    <row r="317" spans="3:7" ht="14.25">
      <c r="C317">
        <f>'GRUPA 9 (3)'!B109</f>
        <v>0</v>
      </c>
      <c r="D317">
        <f>'GRUPA 9 (3)'!C109</f>
        <v>0</v>
      </c>
      <c r="E317">
        <f>'GRUPA 9 (3)'!D109</f>
        <v>0</v>
      </c>
      <c r="G317" t="e">
        <f>'GRUPA 9 (3)'!F109</f>
        <v>#DIV/0!</v>
      </c>
    </row>
    <row r="318" spans="3:7" ht="14.25">
      <c r="C318">
        <f>'GRUPA 9 (3)'!B110</f>
        <v>0</v>
      </c>
      <c r="D318">
        <f>'GRUPA 9 (3)'!C110</f>
        <v>0</v>
      </c>
      <c r="E318">
        <f>'GRUPA 9 (3)'!D110</f>
        <v>0</v>
      </c>
      <c r="G318" t="e">
        <f>'GRUPA 9 (3)'!F110</f>
        <v>#DIV/0!</v>
      </c>
    </row>
    <row r="319" spans="3:7" ht="14.25">
      <c r="C319">
        <f>'GRUPA 9 (3)'!B111</f>
        <v>0</v>
      </c>
      <c r="D319">
        <f>'GRUPA 9 (3)'!C111</f>
        <v>0</v>
      </c>
      <c r="E319">
        <f>'GRUPA 9 (3)'!D111</f>
        <v>0</v>
      </c>
      <c r="G319" t="e">
        <f>'GRUPA 9 (3)'!F111</f>
        <v>#DIV/0!</v>
      </c>
    </row>
    <row r="320" spans="3:7" ht="14.25">
      <c r="C320">
        <f>'GRUPA 9 (3)'!B112</f>
        <v>0</v>
      </c>
      <c r="D320">
        <f>'GRUPA 9 (3)'!C112</f>
        <v>0</v>
      </c>
      <c r="E320">
        <f>'GRUPA 9 (3)'!D112</f>
        <v>0</v>
      </c>
      <c r="G320" t="e">
        <f>'GRUPA 9 (3)'!F112</f>
        <v>#DIV/0!</v>
      </c>
    </row>
    <row r="321" spans="3:7" ht="14.25">
      <c r="C321">
        <f>'GRUPA 9 (2)'!B103</f>
        <v>0</v>
      </c>
      <c r="D321">
        <f>'GRUPA 9 (2)'!C103</f>
        <v>0</v>
      </c>
      <c r="E321">
        <f>'GRUPA 9 (2)'!D103</f>
        <v>0</v>
      </c>
      <c r="G321" t="e">
        <f>'GRUPA 9 (2)'!F103</f>
        <v>#DIV/0!</v>
      </c>
    </row>
    <row r="322" spans="3:7" ht="14.25">
      <c r="C322">
        <f>'GRUPA 9 (2)'!B104</f>
        <v>0</v>
      </c>
      <c r="D322">
        <f>'GRUPA 9 (2)'!C104</f>
        <v>0</v>
      </c>
      <c r="E322">
        <f>'GRUPA 9 (2)'!D104</f>
        <v>0</v>
      </c>
      <c r="G322" t="e">
        <f>'GRUPA 9 (2)'!F104</f>
        <v>#DIV/0!</v>
      </c>
    </row>
    <row r="323" spans="3:7" ht="14.25">
      <c r="C323">
        <f>'GRUPA 9 (2)'!B105</f>
        <v>0</v>
      </c>
      <c r="D323">
        <f>'GRUPA 9 (2)'!C105</f>
        <v>0</v>
      </c>
      <c r="E323">
        <f>'GRUPA 9 (2)'!D105</f>
        <v>0</v>
      </c>
      <c r="G323" t="e">
        <f>'GRUPA 9 (2)'!F105</f>
        <v>#DIV/0!</v>
      </c>
    </row>
    <row r="324" spans="3:7" ht="14.25">
      <c r="C324">
        <f>'GRUPA 9 (2)'!B106</f>
        <v>0</v>
      </c>
      <c r="D324">
        <f>'GRUPA 9 (2)'!C106</f>
        <v>0</v>
      </c>
      <c r="E324">
        <f>'GRUPA 9 (2)'!D106</f>
        <v>0</v>
      </c>
      <c r="G324" t="e">
        <f>'GRUPA 9 (2)'!F106</f>
        <v>#DIV/0!</v>
      </c>
    </row>
    <row r="325" spans="3:7" ht="14.25">
      <c r="C325">
        <f>'GRUPA 9 (2)'!B107</f>
        <v>0</v>
      </c>
      <c r="D325">
        <f>'GRUPA 9 (2)'!C107</f>
        <v>0</v>
      </c>
      <c r="E325">
        <f>'GRUPA 9 (2)'!D107</f>
        <v>0</v>
      </c>
      <c r="G325" t="e">
        <f>'GRUPA 9 (2)'!F107</f>
        <v>#DIV/0!</v>
      </c>
    </row>
    <row r="326" spans="3:7" ht="14.25">
      <c r="C326">
        <f>'GRUPA 9 (2)'!B108</f>
        <v>0</v>
      </c>
      <c r="D326">
        <f>'GRUPA 9 (2)'!C108</f>
        <v>0</v>
      </c>
      <c r="E326">
        <f>'GRUPA 9 (2)'!D108</f>
        <v>0</v>
      </c>
      <c r="G326" t="e">
        <f>'GRUPA 9 (2)'!F108</f>
        <v>#DIV/0!</v>
      </c>
    </row>
    <row r="327" spans="3:7" ht="14.25">
      <c r="C327">
        <f>'GRUPA 9 (2)'!B109</f>
        <v>0</v>
      </c>
      <c r="D327">
        <f>'GRUPA 9 (2)'!C109</f>
        <v>0</v>
      </c>
      <c r="E327">
        <f>'GRUPA 9 (2)'!D109</f>
        <v>0</v>
      </c>
      <c r="G327" t="e">
        <f>'GRUPA 9 (2)'!F109</f>
        <v>#DIV/0!</v>
      </c>
    </row>
    <row r="328" spans="3:7" ht="14.25">
      <c r="C328">
        <f>'GRUPA 9 (2)'!B110</f>
        <v>0</v>
      </c>
      <c r="D328">
        <f>'GRUPA 9 (2)'!C110</f>
        <v>0</v>
      </c>
      <c r="E328">
        <f>'GRUPA 9 (2)'!D110</f>
        <v>0</v>
      </c>
      <c r="G328" t="e">
        <f>'GRUPA 9 (2)'!F110</f>
        <v>#DIV/0!</v>
      </c>
    </row>
    <row r="329" spans="3:7" ht="14.25">
      <c r="C329">
        <f>'GRUPA 9 (2)'!B111</f>
        <v>0</v>
      </c>
      <c r="D329">
        <f>'GRUPA 9 (2)'!C111</f>
        <v>0</v>
      </c>
      <c r="E329">
        <f>'GRUPA 9 (2)'!D111</f>
        <v>0</v>
      </c>
      <c r="G329" t="e">
        <f>'GRUPA 9 (2)'!F111</f>
        <v>#DIV/0!</v>
      </c>
    </row>
    <row r="330" spans="3:7" ht="14.25">
      <c r="C330">
        <f>'GRUPA 9 (2)'!B112</f>
        <v>0</v>
      </c>
      <c r="D330">
        <f>'GRUPA 9 (2)'!C112</f>
        <v>0</v>
      </c>
      <c r="E330">
        <f>'GRUPA 9 (2)'!D112</f>
        <v>0</v>
      </c>
      <c r="G330" t="e">
        <f>'GRUPA 9 (2)'!F112</f>
        <v>#DIV/0!</v>
      </c>
    </row>
    <row r="331" spans="3:7" ht="14.25">
      <c r="C331">
        <f>'GRUPA 9 (4)'!B103</f>
        <v>0</v>
      </c>
      <c r="D331">
        <f>'GRUPA 9 (4)'!C103</f>
        <v>0</v>
      </c>
      <c r="E331">
        <f>'GRUPA 9 (4)'!D103</f>
        <v>0</v>
      </c>
      <c r="G331" t="e">
        <f>'GRUPA 9 (4)'!F103</f>
        <v>#DIV/0!</v>
      </c>
    </row>
    <row r="332" spans="3:7" ht="14.25">
      <c r="C332">
        <f>'GRUPA 9 (4)'!B104</f>
        <v>0</v>
      </c>
      <c r="D332">
        <f>'GRUPA 9 (4)'!C104</f>
        <v>0</v>
      </c>
      <c r="E332">
        <f>'GRUPA 9 (4)'!D104</f>
        <v>0</v>
      </c>
      <c r="G332" t="e">
        <f>'GRUPA 9 (4)'!F104</f>
        <v>#DIV/0!</v>
      </c>
    </row>
    <row r="333" spans="3:7" ht="14.25">
      <c r="C333">
        <f>'GRUPA 9 (4)'!B105</f>
        <v>0</v>
      </c>
      <c r="D333">
        <f>'GRUPA 9 (4)'!C105</f>
        <v>0</v>
      </c>
      <c r="E333">
        <f>'GRUPA 9 (4)'!D105</f>
        <v>0</v>
      </c>
      <c r="G333" t="e">
        <f>'GRUPA 9 (4)'!F105</f>
        <v>#DIV/0!</v>
      </c>
    </row>
    <row r="334" spans="3:7" ht="14.25">
      <c r="C334">
        <f>'GRUPA 9 (4)'!B106</f>
        <v>0</v>
      </c>
      <c r="D334">
        <f>'GRUPA 9 (4)'!C106</f>
        <v>0</v>
      </c>
      <c r="E334">
        <f>'GRUPA 9 (4)'!D106</f>
        <v>0</v>
      </c>
      <c r="G334" t="e">
        <f>'GRUPA 9 (4)'!F106</f>
        <v>#DIV/0!</v>
      </c>
    </row>
    <row r="335" spans="3:7" ht="14.25">
      <c r="C335">
        <f>'GRUPA 9 (4)'!B107</f>
        <v>0</v>
      </c>
      <c r="D335">
        <f>'GRUPA 9 (4)'!C107</f>
        <v>0</v>
      </c>
      <c r="E335">
        <f>'GRUPA 9 (4)'!D107</f>
        <v>0</v>
      </c>
      <c r="G335" t="e">
        <f>'GRUPA 9 (4)'!F107</f>
        <v>#DIV/0!</v>
      </c>
    </row>
    <row r="336" spans="3:7" ht="14.25">
      <c r="C336">
        <f>'GRUPA 9 (4)'!B108</f>
        <v>0</v>
      </c>
      <c r="D336">
        <f>'GRUPA 9 (4)'!C108</f>
        <v>0</v>
      </c>
      <c r="E336">
        <f>'GRUPA 9 (4)'!D108</f>
        <v>0</v>
      </c>
      <c r="G336" t="e">
        <f>'GRUPA 9 (4)'!F108</f>
        <v>#DIV/0!</v>
      </c>
    </row>
    <row r="337" spans="3:7" ht="14.25">
      <c r="C337">
        <f>'GRUPA 9 (4)'!B109</f>
        <v>0</v>
      </c>
      <c r="D337">
        <f>'GRUPA 9 (4)'!C109</f>
        <v>0</v>
      </c>
      <c r="E337">
        <f>'GRUPA 9 (4)'!D109</f>
        <v>0</v>
      </c>
      <c r="G337" t="e">
        <f>'GRUPA 9 (4)'!F109</f>
        <v>#DIV/0!</v>
      </c>
    </row>
    <row r="338" spans="3:7" ht="14.25">
      <c r="C338">
        <f>'GRUPA 9 (4)'!B110</f>
        <v>0</v>
      </c>
      <c r="D338">
        <f>'GRUPA 9 (4)'!C110</f>
        <v>0</v>
      </c>
      <c r="E338">
        <f>'GRUPA 9 (4)'!D110</f>
        <v>0</v>
      </c>
      <c r="G338" t="e">
        <f>'GRUPA 9 (4)'!F110</f>
        <v>#DIV/0!</v>
      </c>
    </row>
    <row r="339" spans="3:7" ht="14.25">
      <c r="C339">
        <f>'GRUPA 9 (4)'!B111</f>
        <v>0</v>
      </c>
      <c r="D339">
        <f>'GRUPA 9 (4)'!C111</f>
        <v>0</v>
      </c>
      <c r="E339">
        <f>'GRUPA 9 (4)'!D111</f>
        <v>0</v>
      </c>
      <c r="G339" t="e">
        <f>'GRUPA 9 (4)'!F111</f>
        <v>#DIV/0!</v>
      </c>
    </row>
    <row r="340" spans="3:7" ht="14.25">
      <c r="C340">
        <f>'GRUPA 9 (4)'!B112</f>
        <v>0</v>
      </c>
      <c r="D340">
        <f>'GRUPA 9 (4)'!C112</f>
        <v>0</v>
      </c>
      <c r="E340">
        <f>'GRUPA 9 (4)'!D112</f>
        <v>0</v>
      </c>
      <c r="G340" t="e">
        <f>'GRUPA 9 (4)'!F112</f>
        <v>#DIV/0!</v>
      </c>
    </row>
    <row r="341" spans="3:5" ht="14.25">
      <c r="C341">
        <f>'GRUPA 9 (4)'!B113</f>
        <v>0</v>
      </c>
      <c r="D341">
        <f>'GRUPA 9 (4)'!C113</f>
        <v>0</v>
      </c>
      <c r="E341">
        <f>'GRUPA 9 (4)'!D113</f>
        <v>0</v>
      </c>
    </row>
    <row r="342" spans="3:7" ht="14.25">
      <c r="C342">
        <f>'GRUPA 4'!B101</f>
        <v>0</v>
      </c>
      <c r="D342">
        <f>'GRUPA 4'!C101</f>
        <v>0</v>
      </c>
      <c r="E342">
        <f>'GRUPA 4'!D101</f>
        <v>0</v>
      </c>
      <c r="F342" t="e">
        <f>'GRUPA 4'!E101</f>
        <v>#DIV/0!</v>
      </c>
      <c r="G342" t="e">
        <f>F342</f>
        <v>#DIV/0!</v>
      </c>
    </row>
    <row r="343" spans="3:7" ht="14.25">
      <c r="C343">
        <f>'GRUPA 4'!B102</f>
        <v>0</v>
      </c>
      <c r="D343">
        <f>'GRUPA 4'!C102</f>
        <v>0</v>
      </c>
      <c r="E343">
        <f>'GRUPA 4'!D102</f>
        <v>0</v>
      </c>
      <c r="F343" t="e">
        <f>'GRUPA 4'!E102</f>
        <v>#DIV/0!</v>
      </c>
      <c r="G343" t="e">
        <f aca="true" t="shared" si="85" ref="G343:G406">F343</f>
        <v>#DIV/0!</v>
      </c>
    </row>
    <row r="344" spans="3:7" ht="14.25">
      <c r="C344">
        <f>'GRUPA 4'!B103</f>
        <v>0</v>
      </c>
      <c r="D344">
        <f>'GRUPA 4'!C103</f>
        <v>0</v>
      </c>
      <c r="E344">
        <f>'GRUPA 4'!D103</f>
        <v>0</v>
      </c>
      <c r="F344" t="e">
        <f>'GRUPA 4'!E103</f>
        <v>#DIV/0!</v>
      </c>
      <c r="G344" t="e">
        <f t="shared" si="85"/>
        <v>#DIV/0!</v>
      </c>
    </row>
    <row r="345" spans="3:7" ht="14.25">
      <c r="C345">
        <f>'GRUPA 4'!B104</f>
        <v>0</v>
      </c>
      <c r="D345">
        <f>'GRUPA 4'!C104</f>
        <v>0</v>
      </c>
      <c r="E345">
        <f>'GRUPA 4'!D104</f>
        <v>0</v>
      </c>
      <c r="F345" t="e">
        <f>'GRUPA 4'!E104</f>
        <v>#DIV/0!</v>
      </c>
      <c r="G345" t="e">
        <f t="shared" si="85"/>
        <v>#DIV/0!</v>
      </c>
    </row>
    <row r="346" spans="3:7" ht="14.25">
      <c r="C346">
        <f>'GRUPA 4 (2)'!B101</f>
        <v>0</v>
      </c>
      <c r="D346">
        <f>'GRUPA 4 (2)'!C101</f>
        <v>0</v>
      </c>
      <c r="E346">
        <f>'GRUPA 4 (2)'!D101</f>
        <v>0</v>
      </c>
      <c r="F346" t="e">
        <f>'GRUPA 4 (2)'!E101</f>
        <v>#DIV/0!</v>
      </c>
      <c r="G346" t="e">
        <f t="shared" si="85"/>
        <v>#DIV/0!</v>
      </c>
    </row>
    <row r="347" spans="3:7" ht="14.25">
      <c r="C347">
        <f>'GRUPA 4 (2)'!B102</f>
        <v>0</v>
      </c>
      <c r="D347">
        <f>'GRUPA 4 (2)'!C102</f>
        <v>0</v>
      </c>
      <c r="E347">
        <f>'GRUPA 4 (2)'!D102</f>
        <v>0</v>
      </c>
      <c r="F347" t="e">
        <f>'GRUPA 4 (2)'!E102</f>
        <v>#DIV/0!</v>
      </c>
      <c r="G347" t="e">
        <f t="shared" si="85"/>
        <v>#DIV/0!</v>
      </c>
    </row>
    <row r="348" spans="3:7" ht="14.25">
      <c r="C348">
        <f>'GRUPA 4 (2)'!B103</f>
        <v>0</v>
      </c>
      <c r="D348">
        <f>'GRUPA 4 (2)'!C103</f>
        <v>0</v>
      </c>
      <c r="E348">
        <f>'GRUPA 4 (2)'!D103</f>
        <v>0</v>
      </c>
      <c r="F348" t="e">
        <f>'GRUPA 4 (2)'!E103</f>
        <v>#DIV/0!</v>
      </c>
      <c r="G348" t="e">
        <f t="shared" si="85"/>
        <v>#DIV/0!</v>
      </c>
    </row>
    <row r="349" spans="3:7" ht="14.25">
      <c r="C349">
        <f>'GRUPA 4 (2)'!B104</f>
        <v>0</v>
      </c>
      <c r="D349">
        <f>'GRUPA 4 (2)'!C104</f>
        <v>0</v>
      </c>
      <c r="E349">
        <f>'GRUPA 4 (2)'!D104</f>
        <v>0</v>
      </c>
      <c r="F349" t="e">
        <f>'GRUPA 4 (2)'!E104</f>
        <v>#DIV/0!</v>
      </c>
      <c r="G349" t="e">
        <f t="shared" si="85"/>
        <v>#DIV/0!</v>
      </c>
    </row>
    <row r="350" spans="3:7" ht="14.25">
      <c r="C350">
        <f>'GRUPA 4 (3)'!B101</f>
        <v>0</v>
      </c>
      <c r="D350">
        <f>'GRUPA 4 (3)'!C101</f>
        <v>0</v>
      </c>
      <c r="E350">
        <f>'GRUPA 4 (3)'!D101</f>
        <v>0</v>
      </c>
      <c r="F350" t="e">
        <f>'GRUPA 4 (3)'!E101</f>
        <v>#DIV/0!</v>
      </c>
      <c r="G350" t="e">
        <f t="shared" si="85"/>
        <v>#DIV/0!</v>
      </c>
    </row>
    <row r="351" spans="3:7" ht="14.25">
      <c r="C351">
        <f>'GRUPA 4 (3)'!B102</f>
        <v>0</v>
      </c>
      <c r="D351">
        <f>'GRUPA 4 (3)'!C102</f>
        <v>0</v>
      </c>
      <c r="E351">
        <f>'GRUPA 4 (3)'!D102</f>
        <v>0</v>
      </c>
      <c r="F351" t="e">
        <f>'GRUPA 4 (3)'!E102</f>
        <v>#DIV/0!</v>
      </c>
      <c r="G351" t="e">
        <f t="shared" si="85"/>
        <v>#DIV/0!</v>
      </c>
    </row>
    <row r="352" spans="3:7" ht="14.25">
      <c r="C352">
        <f>'GRUPA 4 (3)'!B103</f>
        <v>0</v>
      </c>
      <c r="D352">
        <f>'GRUPA 4 (3)'!C103</f>
        <v>0</v>
      </c>
      <c r="E352">
        <f>'GRUPA 4 (3)'!D103</f>
        <v>0</v>
      </c>
      <c r="F352" t="e">
        <f>'GRUPA 4 (3)'!E103</f>
        <v>#DIV/0!</v>
      </c>
      <c r="G352" t="e">
        <f t="shared" si="85"/>
        <v>#DIV/0!</v>
      </c>
    </row>
    <row r="353" spans="3:7" ht="14.25">
      <c r="C353">
        <f>'GRUPA 4 (3)'!B104</f>
        <v>0</v>
      </c>
      <c r="D353">
        <f>'GRUPA 4 (3)'!C104</f>
        <v>0</v>
      </c>
      <c r="E353">
        <f>'GRUPA 4 (3)'!D104</f>
        <v>0</v>
      </c>
      <c r="F353" t="e">
        <f>'GRUPA 4 (3)'!E104</f>
        <v>#DIV/0!</v>
      </c>
      <c r="G353" t="e">
        <f t="shared" si="85"/>
        <v>#DIV/0!</v>
      </c>
    </row>
    <row r="354" spans="3:7" ht="14.25">
      <c r="C354">
        <f>'GRUPA 4 (4)'!B101</f>
        <v>0</v>
      </c>
      <c r="D354">
        <f>'GRUPA 4 (4)'!C101</f>
        <v>0</v>
      </c>
      <c r="E354">
        <f>'GRUPA 4 (4)'!D101</f>
        <v>0</v>
      </c>
      <c r="F354" t="e">
        <f>'GRUPA 4 (4)'!E101</f>
        <v>#DIV/0!</v>
      </c>
      <c r="G354" t="e">
        <f t="shared" si="85"/>
        <v>#DIV/0!</v>
      </c>
    </row>
    <row r="355" spans="3:7" ht="14.25">
      <c r="C355">
        <f>'GRUPA 4 (4)'!B102</f>
        <v>0</v>
      </c>
      <c r="D355">
        <f>'GRUPA 4 (4)'!C102</f>
        <v>0</v>
      </c>
      <c r="E355">
        <f>'GRUPA 4 (4)'!D102</f>
        <v>0</v>
      </c>
      <c r="F355" t="e">
        <f>'GRUPA 4 (4)'!E102</f>
        <v>#DIV/0!</v>
      </c>
      <c r="G355" t="e">
        <f t="shared" si="85"/>
        <v>#DIV/0!</v>
      </c>
    </row>
    <row r="356" spans="3:7" ht="14.25">
      <c r="C356">
        <f>'GRUPA 4 (4)'!B103</f>
        <v>0</v>
      </c>
      <c r="D356">
        <f>'GRUPA 4 (4)'!C103</f>
        <v>0</v>
      </c>
      <c r="E356">
        <f>'GRUPA 4 (4)'!D103</f>
        <v>0</v>
      </c>
      <c r="F356" t="e">
        <f>'GRUPA 4 (4)'!E103</f>
        <v>#DIV/0!</v>
      </c>
      <c r="G356" t="e">
        <f t="shared" si="85"/>
        <v>#DIV/0!</v>
      </c>
    </row>
    <row r="357" spans="3:7" ht="14.25">
      <c r="C357">
        <f>'GRUPA 4 (4)'!B104</f>
        <v>0</v>
      </c>
      <c r="D357">
        <f>'GRUPA 4 (4)'!C104</f>
        <v>0</v>
      </c>
      <c r="E357">
        <f>'GRUPA 4 (4)'!D104</f>
        <v>0</v>
      </c>
      <c r="F357" t="e">
        <f>'GRUPA 4 (4)'!E104</f>
        <v>#DIV/0!</v>
      </c>
      <c r="G357" t="e">
        <f t="shared" si="85"/>
        <v>#DIV/0!</v>
      </c>
    </row>
    <row r="358" spans="3:7" ht="14.25">
      <c r="C358">
        <f>'GRUPA 4 (5)'!B101</f>
        <v>0</v>
      </c>
      <c r="D358">
        <f>'GRUPA 4 (5)'!C101</f>
        <v>0</v>
      </c>
      <c r="E358">
        <f>'GRUPA 4 (5)'!D101</f>
        <v>0</v>
      </c>
      <c r="F358" t="e">
        <f>'GRUPA 4 (5)'!E101</f>
        <v>#DIV/0!</v>
      </c>
      <c r="G358" t="e">
        <f t="shared" si="85"/>
        <v>#DIV/0!</v>
      </c>
    </row>
    <row r="359" spans="3:7" ht="14.25">
      <c r="C359">
        <f>'GRUPA 4 (5)'!B102</f>
        <v>0</v>
      </c>
      <c r="D359">
        <f>'GRUPA 4 (5)'!C102</f>
        <v>0</v>
      </c>
      <c r="E359">
        <f>'GRUPA 4 (5)'!D102</f>
        <v>0</v>
      </c>
      <c r="F359" t="e">
        <f>'GRUPA 4 (5)'!E102</f>
        <v>#DIV/0!</v>
      </c>
      <c r="G359" t="e">
        <f t="shared" si="85"/>
        <v>#DIV/0!</v>
      </c>
    </row>
    <row r="360" spans="3:7" ht="14.25">
      <c r="C360">
        <f>'GRUPA 4 (5)'!B103</f>
        <v>0</v>
      </c>
      <c r="D360">
        <f>'GRUPA 4 (5)'!C103</f>
        <v>0</v>
      </c>
      <c r="E360">
        <f>'GRUPA 4 (5)'!D103</f>
        <v>0</v>
      </c>
      <c r="F360" t="e">
        <f>'GRUPA 4 (5)'!E103</f>
        <v>#DIV/0!</v>
      </c>
      <c r="G360" t="e">
        <f t="shared" si="85"/>
        <v>#DIV/0!</v>
      </c>
    </row>
    <row r="361" spans="3:7" ht="14.25">
      <c r="C361">
        <f>'GRUPA 4 (5)'!B104</f>
        <v>0</v>
      </c>
      <c r="D361">
        <f>'GRUPA 4 (5)'!C104</f>
        <v>0</v>
      </c>
      <c r="E361">
        <f>'GRUPA 4 (5)'!D104</f>
        <v>0</v>
      </c>
      <c r="F361" t="e">
        <f>'GRUPA 4 (5)'!E104</f>
        <v>#DIV/0!</v>
      </c>
      <c r="G361" t="e">
        <f t="shared" si="85"/>
        <v>#DIV/0!</v>
      </c>
    </row>
    <row r="362" spans="3:7" ht="14.25">
      <c r="C362">
        <f>'GRUPA 4 (6)'!B101</f>
        <v>0</v>
      </c>
      <c r="D362">
        <f>'GRUPA 4 (6)'!C101</f>
        <v>0</v>
      </c>
      <c r="E362">
        <f>'GRUPA 4 (6)'!D101</f>
        <v>0</v>
      </c>
      <c r="F362" t="e">
        <f>'GRUPA 4 (6)'!E101</f>
        <v>#DIV/0!</v>
      </c>
      <c r="G362" t="e">
        <f t="shared" si="85"/>
        <v>#DIV/0!</v>
      </c>
    </row>
    <row r="363" spans="3:7" ht="14.25">
      <c r="C363">
        <f>'GRUPA 4 (6)'!B102</f>
        <v>0</v>
      </c>
      <c r="D363">
        <f>'GRUPA 4 (6)'!C102</f>
        <v>0</v>
      </c>
      <c r="E363">
        <f>'GRUPA 4 (6)'!D102</f>
        <v>0</v>
      </c>
      <c r="F363" t="e">
        <f>'GRUPA 4 (6)'!E102</f>
        <v>#DIV/0!</v>
      </c>
      <c r="G363" t="e">
        <f t="shared" si="85"/>
        <v>#DIV/0!</v>
      </c>
    </row>
    <row r="364" spans="3:7" ht="14.25">
      <c r="C364">
        <f>'GRUPA 4 (6)'!B103</f>
        <v>0</v>
      </c>
      <c r="D364">
        <f>'GRUPA 4 (6)'!C103</f>
        <v>0</v>
      </c>
      <c r="E364">
        <f>'GRUPA 4 (6)'!D103</f>
        <v>0</v>
      </c>
      <c r="F364" t="e">
        <f>'GRUPA 4 (6)'!E103</f>
        <v>#DIV/0!</v>
      </c>
      <c r="G364" t="e">
        <f t="shared" si="85"/>
        <v>#DIV/0!</v>
      </c>
    </row>
    <row r="365" spans="3:7" ht="14.25">
      <c r="C365">
        <f>'GRUPA 4 (6)'!B104</f>
        <v>0</v>
      </c>
      <c r="D365">
        <f>'GRUPA 4 (6)'!C104</f>
        <v>0</v>
      </c>
      <c r="E365">
        <f>'GRUPA 4 (6)'!D104</f>
        <v>0</v>
      </c>
      <c r="F365" t="e">
        <f>'GRUPA 4 (6)'!E104</f>
        <v>#DIV/0!</v>
      </c>
      <c r="G365" t="e">
        <f t="shared" si="85"/>
        <v>#DIV/0!</v>
      </c>
    </row>
    <row r="366" spans="3:7" ht="14.25">
      <c r="C366">
        <f>'GRUPA 4 (7)'!B101</f>
        <v>0</v>
      </c>
      <c r="D366">
        <f>'GRUPA 4 (7)'!C101</f>
        <v>0</v>
      </c>
      <c r="E366">
        <f>'GRUPA 4 (7)'!D101</f>
        <v>0</v>
      </c>
      <c r="F366" t="e">
        <f>'GRUPA 4 (7)'!E101</f>
        <v>#DIV/0!</v>
      </c>
      <c r="G366" t="e">
        <f t="shared" si="85"/>
        <v>#DIV/0!</v>
      </c>
    </row>
    <row r="367" spans="3:7" ht="14.25">
      <c r="C367">
        <f>'GRUPA 4 (7)'!B102</f>
        <v>0</v>
      </c>
      <c r="D367">
        <f>'GRUPA 4 (7)'!C102</f>
        <v>0</v>
      </c>
      <c r="E367">
        <f>'GRUPA 4 (7)'!D102</f>
        <v>0</v>
      </c>
      <c r="F367" t="e">
        <f>'GRUPA 4 (7)'!E102</f>
        <v>#DIV/0!</v>
      </c>
      <c r="G367" t="e">
        <f t="shared" si="85"/>
        <v>#DIV/0!</v>
      </c>
    </row>
    <row r="368" spans="3:7" ht="14.25">
      <c r="C368">
        <f>'GRUPA 4 (7)'!B103</f>
        <v>0</v>
      </c>
      <c r="D368">
        <f>'GRUPA 4 (7)'!C103</f>
        <v>0</v>
      </c>
      <c r="E368">
        <f>'GRUPA 4 (7)'!D103</f>
        <v>0</v>
      </c>
      <c r="F368" t="e">
        <f>'GRUPA 4 (7)'!E103</f>
        <v>#DIV/0!</v>
      </c>
      <c r="G368" t="e">
        <f t="shared" si="85"/>
        <v>#DIV/0!</v>
      </c>
    </row>
    <row r="369" spans="3:7" ht="14.25">
      <c r="C369">
        <f>'GRUPA 4 (7)'!B104</f>
        <v>0</v>
      </c>
      <c r="D369">
        <f>'GRUPA 4 (7)'!C104</f>
        <v>0</v>
      </c>
      <c r="E369">
        <f>'GRUPA 4 (7)'!D104</f>
        <v>0</v>
      </c>
      <c r="F369" t="e">
        <f>'GRUPA 4 (7)'!E104</f>
        <v>#DIV/0!</v>
      </c>
      <c r="G369" t="e">
        <f t="shared" si="85"/>
        <v>#DIV/0!</v>
      </c>
    </row>
    <row r="370" spans="3:7" ht="14.25">
      <c r="C370">
        <f>'GRUPA 4 (8)'!B101</f>
        <v>0</v>
      </c>
      <c r="D370">
        <f>'GRUPA 4 (8)'!C101</f>
        <v>0</v>
      </c>
      <c r="E370">
        <f>'GRUPA 4 (8)'!D101</f>
        <v>0</v>
      </c>
      <c r="F370" t="e">
        <f>'GRUPA 4 (8)'!E101</f>
        <v>#DIV/0!</v>
      </c>
      <c r="G370" t="e">
        <f t="shared" si="85"/>
        <v>#DIV/0!</v>
      </c>
    </row>
    <row r="371" spans="3:7" ht="14.25">
      <c r="C371">
        <f>'GRUPA 4 (8)'!B102</f>
        <v>0</v>
      </c>
      <c r="D371">
        <f>'GRUPA 4 (8)'!C102</f>
        <v>0</v>
      </c>
      <c r="E371">
        <f>'GRUPA 4 (8)'!D102</f>
        <v>0</v>
      </c>
      <c r="F371" t="e">
        <f>'GRUPA 4 (8)'!E102</f>
        <v>#DIV/0!</v>
      </c>
      <c r="G371" t="e">
        <f t="shared" si="85"/>
        <v>#DIV/0!</v>
      </c>
    </row>
    <row r="372" spans="3:7" ht="14.25">
      <c r="C372">
        <f>'GRUPA 4 (8)'!B103</f>
        <v>0</v>
      </c>
      <c r="D372">
        <f>'GRUPA 4 (8)'!C103</f>
        <v>0</v>
      </c>
      <c r="E372">
        <f>'GRUPA 4 (8)'!D103</f>
        <v>0</v>
      </c>
      <c r="F372" t="e">
        <f>'GRUPA 4 (8)'!E103</f>
        <v>#DIV/0!</v>
      </c>
      <c r="G372" t="e">
        <f t="shared" si="85"/>
        <v>#DIV/0!</v>
      </c>
    </row>
    <row r="373" spans="3:7" ht="14.25">
      <c r="C373">
        <f>'GRUPA 4 (8)'!B104</f>
        <v>0</v>
      </c>
      <c r="D373">
        <f>'GRUPA 4 (8)'!C104</f>
        <v>0</v>
      </c>
      <c r="E373">
        <f>'GRUPA 4 (8)'!D104</f>
        <v>0</v>
      </c>
      <c r="F373" t="e">
        <f>'GRUPA 4 (8)'!E104</f>
        <v>#DIV/0!</v>
      </c>
      <c r="G373" t="e">
        <f t="shared" si="85"/>
        <v>#DIV/0!</v>
      </c>
    </row>
    <row r="374" spans="3:7" ht="14.25">
      <c r="C374">
        <f>'GRUPA 4 (9)'!B101</f>
        <v>0</v>
      </c>
      <c r="D374">
        <f>'GRUPA 4 (9)'!C101</f>
        <v>0</v>
      </c>
      <c r="E374">
        <f>'GRUPA 4 (9)'!D101</f>
        <v>0</v>
      </c>
      <c r="F374" t="e">
        <f>'GRUPA 4 (9)'!E101</f>
        <v>#DIV/0!</v>
      </c>
      <c r="G374" t="e">
        <f t="shared" si="85"/>
        <v>#DIV/0!</v>
      </c>
    </row>
    <row r="375" spans="3:7" ht="14.25">
      <c r="C375">
        <f>'GRUPA 4 (9)'!B102</f>
        <v>0</v>
      </c>
      <c r="D375">
        <f>'GRUPA 4 (9)'!C102</f>
        <v>0</v>
      </c>
      <c r="E375">
        <f>'GRUPA 4 (9)'!D102</f>
        <v>0</v>
      </c>
      <c r="F375" t="e">
        <f>'GRUPA 4 (9)'!E102</f>
        <v>#DIV/0!</v>
      </c>
      <c r="G375" t="e">
        <f t="shared" si="85"/>
        <v>#DIV/0!</v>
      </c>
    </row>
    <row r="376" spans="3:7" ht="14.25">
      <c r="C376">
        <f>'GRUPA 4 (9)'!B103</f>
        <v>0</v>
      </c>
      <c r="D376">
        <f>'GRUPA 4 (9)'!C103</f>
        <v>0</v>
      </c>
      <c r="E376">
        <f>'GRUPA 4 (9)'!D103</f>
        <v>0</v>
      </c>
      <c r="F376" t="e">
        <f>'GRUPA 4 (9)'!E103</f>
        <v>#DIV/0!</v>
      </c>
      <c r="G376" t="e">
        <f t="shared" si="85"/>
        <v>#DIV/0!</v>
      </c>
    </row>
    <row r="377" spans="3:7" ht="14.25">
      <c r="C377">
        <f>'GRUPA 4 (9)'!B104</f>
        <v>0</v>
      </c>
      <c r="D377">
        <f>'GRUPA 4 (9)'!C104</f>
        <v>0</v>
      </c>
      <c r="E377">
        <f>'GRUPA 4 (9)'!D104</f>
        <v>0</v>
      </c>
      <c r="F377" t="e">
        <f>'GRUPA 4 (9)'!E104</f>
        <v>#DIV/0!</v>
      </c>
      <c r="G377" t="e">
        <f t="shared" si="85"/>
        <v>#DIV/0!</v>
      </c>
    </row>
    <row r="378" spans="3:7" ht="14.25">
      <c r="C378">
        <f>'GRUPA 4 (10)'!B101</f>
        <v>0</v>
      </c>
      <c r="D378">
        <f>'GRUPA 4 (10)'!C101</f>
        <v>0</v>
      </c>
      <c r="E378">
        <f>'GRUPA 4 (10)'!D101</f>
        <v>0</v>
      </c>
      <c r="F378" t="e">
        <f>'GRUPA 4 (10)'!E101</f>
        <v>#DIV/0!</v>
      </c>
      <c r="G378" t="e">
        <f t="shared" si="85"/>
        <v>#DIV/0!</v>
      </c>
    </row>
    <row r="379" spans="3:7" ht="14.25">
      <c r="C379">
        <f>'GRUPA 4 (10)'!B102</f>
        <v>0</v>
      </c>
      <c r="D379">
        <f>'GRUPA 4 (10)'!C102</f>
        <v>0</v>
      </c>
      <c r="E379">
        <f>'GRUPA 4 (10)'!D102</f>
        <v>0</v>
      </c>
      <c r="F379" t="e">
        <f>'GRUPA 4 (10)'!E102</f>
        <v>#DIV/0!</v>
      </c>
      <c r="G379" t="e">
        <f t="shared" si="85"/>
        <v>#DIV/0!</v>
      </c>
    </row>
    <row r="380" spans="3:7" ht="14.25">
      <c r="C380">
        <f>'GRUPA 4 (10)'!B103</f>
        <v>0</v>
      </c>
      <c r="D380">
        <f>'GRUPA 4 (10)'!C103</f>
        <v>0</v>
      </c>
      <c r="E380">
        <f>'GRUPA 4 (10)'!D103</f>
        <v>0</v>
      </c>
      <c r="F380" t="e">
        <f>'GRUPA 4 (10)'!E103</f>
        <v>#DIV/0!</v>
      </c>
      <c r="G380" t="e">
        <f t="shared" si="85"/>
        <v>#DIV/0!</v>
      </c>
    </row>
    <row r="381" spans="3:7" ht="14.25">
      <c r="C381">
        <f>'GRUPA 4 (10)'!B104</f>
        <v>0</v>
      </c>
      <c r="D381">
        <f>'GRUPA 4 (10)'!C104</f>
        <v>0</v>
      </c>
      <c r="E381">
        <f>'GRUPA 4 (10)'!D104</f>
        <v>0</v>
      </c>
      <c r="F381" t="e">
        <f>'GRUPA 4 (10)'!E104</f>
        <v>#DIV/0!</v>
      </c>
      <c r="G381" t="e">
        <f t="shared" si="85"/>
        <v>#DIV/0!</v>
      </c>
    </row>
    <row r="382" spans="3:7" ht="14.25">
      <c r="C382">
        <f>'GRUPA 4 (11)'!B101</f>
        <v>0</v>
      </c>
      <c r="D382">
        <f>'GRUPA 4 (11)'!C101</f>
        <v>0</v>
      </c>
      <c r="E382">
        <f>'GRUPA 4 (11)'!D101</f>
        <v>0</v>
      </c>
      <c r="F382" t="e">
        <f>'GRUPA 4 (11)'!E101</f>
        <v>#DIV/0!</v>
      </c>
      <c r="G382" t="e">
        <f t="shared" si="85"/>
        <v>#DIV/0!</v>
      </c>
    </row>
    <row r="383" spans="3:7" ht="14.25">
      <c r="C383">
        <f>'GRUPA 4 (11)'!B102</f>
        <v>0</v>
      </c>
      <c r="D383">
        <f>'GRUPA 4 (11)'!C102</f>
        <v>0</v>
      </c>
      <c r="E383">
        <f>'GRUPA 4 (11)'!D102</f>
        <v>0</v>
      </c>
      <c r="F383" t="e">
        <f>'GRUPA 4 (11)'!E102</f>
        <v>#DIV/0!</v>
      </c>
      <c r="G383" t="e">
        <f t="shared" si="85"/>
        <v>#DIV/0!</v>
      </c>
    </row>
    <row r="384" spans="3:7" ht="14.25">
      <c r="C384">
        <f>'GRUPA 4 (11)'!B103</f>
        <v>0</v>
      </c>
      <c r="D384">
        <f>'GRUPA 4 (11)'!C103</f>
        <v>0</v>
      </c>
      <c r="E384">
        <f>'GRUPA 4 (11)'!D103</f>
        <v>0</v>
      </c>
      <c r="F384" t="e">
        <f>'GRUPA 4 (11)'!E103</f>
        <v>#DIV/0!</v>
      </c>
      <c r="G384" t="e">
        <f t="shared" si="85"/>
        <v>#DIV/0!</v>
      </c>
    </row>
    <row r="385" spans="3:7" ht="14.25">
      <c r="C385">
        <f>'GRUPA 4 (11)'!B104</f>
        <v>0</v>
      </c>
      <c r="D385">
        <f>'GRUPA 4 (11)'!C104</f>
        <v>0</v>
      </c>
      <c r="E385">
        <f>'GRUPA 4 (11)'!D104</f>
        <v>0</v>
      </c>
      <c r="F385" t="e">
        <f>'GRUPA 4 (11)'!E104</f>
        <v>#DIV/0!</v>
      </c>
      <c r="G385" t="e">
        <f t="shared" si="85"/>
        <v>#DIV/0!</v>
      </c>
    </row>
    <row r="386" spans="3:7" ht="14.25">
      <c r="C386">
        <f>'GRUPA 4 (12)'!B101</f>
        <v>0</v>
      </c>
      <c r="D386">
        <f>'GRUPA 4 (12)'!C101</f>
        <v>0</v>
      </c>
      <c r="E386">
        <f>'GRUPA 4 (12)'!D101</f>
        <v>0</v>
      </c>
      <c r="F386" t="e">
        <f>'GRUPA 4 (12)'!E101</f>
        <v>#DIV/0!</v>
      </c>
      <c r="G386" t="e">
        <f t="shared" si="85"/>
        <v>#DIV/0!</v>
      </c>
    </row>
    <row r="387" spans="3:7" ht="14.25">
      <c r="C387">
        <f>'GRUPA 4 (12)'!B102</f>
        <v>0</v>
      </c>
      <c r="D387">
        <f>'GRUPA 4 (12)'!C102</f>
        <v>0</v>
      </c>
      <c r="E387">
        <f>'GRUPA 4 (12)'!D102</f>
        <v>0</v>
      </c>
      <c r="F387" t="e">
        <f>'GRUPA 4 (12)'!E102</f>
        <v>#DIV/0!</v>
      </c>
      <c r="G387" t="e">
        <f t="shared" si="85"/>
        <v>#DIV/0!</v>
      </c>
    </row>
    <row r="388" spans="3:7" ht="14.25">
      <c r="C388">
        <f>'GRUPA 4 (12)'!B103</f>
        <v>0</v>
      </c>
      <c r="D388">
        <f>'GRUPA 4 (12)'!C103</f>
        <v>0</v>
      </c>
      <c r="E388">
        <f>'GRUPA 4 (12)'!D103</f>
        <v>0</v>
      </c>
      <c r="F388" t="e">
        <f>'GRUPA 4 (12)'!E103</f>
        <v>#DIV/0!</v>
      </c>
      <c r="G388" t="e">
        <f t="shared" si="85"/>
        <v>#DIV/0!</v>
      </c>
    </row>
    <row r="389" spans="3:7" ht="14.25">
      <c r="C389">
        <f>'GRUPA 4 (12)'!B104</f>
        <v>0</v>
      </c>
      <c r="D389">
        <f>'GRUPA 4 (12)'!C104</f>
        <v>0</v>
      </c>
      <c r="E389">
        <f>'GRUPA 4 (12)'!D104</f>
        <v>0</v>
      </c>
      <c r="F389" t="e">
        <f>'GRUPA 4 (12)'!E104</f>
        <v>#DIV/0!</v>
      </c>
      <c r="G389" t="e">
        <f t="shared" si="85"/>
        <v>#DIV/0!</v>
      </c>
    </row>
    <row r="390" spans="3:7" ht="14.25">
      <c r="C390">
        <f>'GRUPA 4 (13)'!B101</f>
        <v>0</v>
      </c>
      <c r="D390">
        <f>'GRUPA 4 (13)'!C101</f>
        <v>0</v>
      </c>
      <c r="E390">
        <f>'GRUPA 4 (13)'!D101</f>
        <v>0</v>
      </c>
      <c r="F390" t="e">
        <f>'GRUPA 4 (13)'!E101</f>
        <v>#DIV/0!</v>
      </c>
      <c r="G390" t="e">
        <f t="shared" si="85"/>
        <v>#DIV/0!</v>
      </c>
    </row>
    <row r="391" spans="3:7" ht="14.25">
      <c r="C391">
        <f>'GRUPA 4 (13)'!B102</f>
        <v>0</v>
      </c>
      <c r="D391">
        <f>'GRUPA 4 (13)'!C102</f>
        <v>0</v>
      </c>
      <c r="E391">
        <f>'GRUPA 4 (13)'!D102</f>
        <v>0</v>
      </c>
      <c r="F391" t="e">
        <f>'GRUPA 4 (13)'!E102</f>
        <v>#DIV/0!</v>
      </c>
      <c r="G391" t="e">
        <f t="shared" si="85"/>
        <v>#DIV/0!</v>
      </c>
    </row>
    <row r="392" spans="3:7" ht="14.25">
      <c r="C392">
        <f>'GRUPA 4 (13)'!B103</f>
        <v>0</v>
      </c>
      <c r="D392">
        <f>'GRUPA 4 (13)'!C103</f>
        <v>0</v>
      </c>
      <c r="E392">
        <f>'GRUPA 4 (13)'!D103</f>
        <v>0</v>
      </c>
      <c r="F392" t="e">
        <f>'GRUPA 4 (13)'!E103</f>
        <v>#DIV/0!</v>
      </c>
      <c r="G392" t="e">
        <f t="shared" si="85"/>
        <v>#DIV/0!</v>
      </c>
    </row>
    <row r="393" spans="3:7" ht="14.25">
      <c r="C393">
        <f>'GRUPA 4 (13)'!B104</f>
        <v>0</v>
      </c>
      <c r="D393">
        <f>'GRUPA 4 (13)'!C104</f>
        <v>0</v>
      </c>
      <c r="E393">
        <f>'GRUPA 4 (13)'!D104</f>
        <v>0</v>
      </c>
      <c r="F393" t="e">
        <f>'GRUPA 4 (13)'!E104</f>
        <v>#DIV/0!</v>
      </c>
      <c r="G393" t="e">
        <f t="shared" si="85"/>
        <v>#DIV/0!</v>
      </c>
    </row>
    <row r="394" spans="3:7" ht="14.25">
      <c r="C394">
        <f>'GRUPA 4 (14)'!B101</f>
        <v>0</v>
      </c>
      <c r="D394">
        <f>'GRUPA 4 (14)'!C101</f>
        <v>0</v>
      </c>
      <c r="E394">
        <f>'GRUPA 4 (14)'!D101</f>
        <v>0</v>
      </c>
      <c r="F394" t="e">
        <f>'GRUPA 4 (14)'!E101</f>
        <v>#DIV/0!</v>
      </c>
      <c r="G394" t="e">
        <f t="shared" si="85"/>
        <v>#DIV/0!</v>
      </c>
    </row>
    <row r="395" spans="3:7" ht="14.25">
      <c r="C395">
        <f>'GRUPA 4 (14)'!B102</f>
        <v>0</v>
      </c>
      <c r="D395">
        <f>'GRUPA 4 (14)'!C102</f>
        <v>0</v>
      </c>
      <c r="E395">
        <f>'GRUPA 4 (14)'!D102</f>
        <v>0</v>
      </c>
      <c r="F395" t="e">
        <f>'GRUPA 4 (14)'!E102</f>
        <v>#DIV/0!</v>
      </c>
      <c r="G395" t="e">
        <f t="shared" si="85"/>
        <v>#DIV/0!</v>
      </c>
    </row>
    <row r="396" spans="3:7" ht="14.25">
      <c r="C396">
        <f>'GRUPA 4 (14)'!B103</f>
        <v>0</v>
      </c>
      <c r="D396">
        <f>'GRUPA 4 (14)'!C103</f>
        <v>0</v>
      </c>
      <c r="E396">
        <f>'GRUPA 4 (14)'!D103</f>
        <v>0</v>
      </c>
      <c r="F396" t="e">
        <f>'GRUPA 4 (14)'!E103</f>
        <v>#DIV/0!</v>
      </c>
      <c r="G396" t="e">
        <f t="shared" si="85"/>
        <v>#DIV/0!</v>
      </c>
    </row>
    <row r="397" spans="3:7" ht="14.25">
      <c r="C397">
        <f>'GRUPA 4 (14)'!B104</f>
        <v>0</v>
      </c>
      <c r="D397">
        <f>'GRUPA 4 (14)'!C104</f>
        <v>0</v>
      </c>
      <c r="E397">
        <f>'GRUPA 4 (14)'!D104</f>
        <v>0</v>
      </c>
      <c r="F397" t="e">
        <f>'GRUPA 4 (14)'!E104</f>
        <v>#DIV/0!</v>
      </c>
      <c r="G397" t="e">
        <f t="shared" si="85"/>
        <v>#DIV/0!</v>
      </c>
    </row>
    <row r="398" spans="3:7" ht="14.25">
      <c r="C398">
        <f>'GRUPA 5'!B102</f>
        <v>1</v>
      </c>
      <c r="D398">
        <f>'GRUPA 5'!C102</f>
        <v>16</v>
      </c>
      <c r="E398">
        <f>'GRUPA 5'!D102</f>
        <v>0</v>
      </c>
      <c r="F398">
        <f>'GRUPA 5'!E102</f>
        <v>4</v>
      </c>
      <c r="G398">
        <f t="shared" si="85"/>
        <v>4</v>
      </c>
    </row>
    <row r="399" spans="3:7" ht="14.25">
      <c r="C399">
        <f>'GRUPA 5'!B103</f>
        <v>2</v>
      </c>
      <c r="D399">
        <f>'GRUPA 5'!C103</f>
        <v>8</v>
      </c>
      <c r="E399">
        <f>'GRUPA 5'!D103</f>
        <v>8</v>
      </c>
      <c r="F399">
        <f>'GRUPA 5'!E103</f>
        <v>2</v>
      </c>
      <c r="G399">
        <f t="shared" si="85"/>
        <v>2</v>
      </c>
    </row>
    <row r="400" spans="3:7" ht="14.25">
      <c r="C400">
        <f>'GRUPA 5'!B104</f>
        <v>8</v>
      </c>
      <c r="D400">
        <f>'GRUPA 5'!C104</f>
        <v>8</v>
      </c>
      <c r="E400">
        <f>'GRUPA 5'!D104</f>
        <v>8</v>
      </c>
      <c r="F400">
        <f>'GRUPA 5'!E104</f>
        <v>2</v>
      </c>
      <c r="G400">
        <f t="shared" si="85"/>
        <v>2</v>
      </c>
    </row>
    <row r="401" spans="3:7" ht="14.25">
      <c r="C401">
        <f>'GRUPA 5'!B105</f>
        <v>5</v>
      </c>
      <c r="D401">
        <f>'GRUPA 5'!C105</f>
        <v>12</v>
      </c>
      <c r="E401">
        <f>'GRUPA 5'!D105</f>
        <v>4</v>
      </c>
      <c r="F401">
        <f>'GRUPA 5'!E105</f>
        <v>3</v>
      </c>
      <c r="G401">
        <f t="shared" si="85"/>
        <v>3</v>
      </c>
    </row>
    <row r="402" spans="3:7" ht="14.25">
      <c r="C402">
        <f>'GRUPA 5'!B106</f>
        <v>7</v>
      </c>
      <c r="D402">
        <f>'GRUPA 5'!C106</f>
        <v>16</v>
      </c>
      <c r="E402">
        <f>'GRUPA 5'!D106</f>
        <v>0</v>
      </c>
      <c r="F402">
        <f>'GRUPA 5'!E106</f>
        <v>4</v>
      </c>
      <c r="G402">
        <f t="shared" si="85"/>
        <v>4</v>
      </c>
    </row>
    <row r="403" spans="3:7" ht="14.25">
      <c r="C403">
        <f>'GRUPA 5 (2)'!B102</f>
        <v>3</v>
      </c>
      <c r="D403">
        <f>'GRUPA 5 (2)'!C102</f>
        <v>16</v>
      </c>
      <c r="E403">
        <f>'GRUPA 5 (2)'!D102</f>
        <v>6</v>
      </c>
      <c r="F403">
        <f>'GRUPA 5 (2)'!E102</f>
        <v>4</v>
      </c>
      <c r="G403">
        <f t="shared" si="85"/>
        <v>4</v>
      </c>
    </row>
    <row r="404" spans="3:7" ht="14.25">
      <c r="C404">
        <f>'GRUPA 5 (2)'!B103</f>
        <v>4</v>
      </c>
      <c r="D404">
        <f>'GRUPA 5 (2)'!C103</f>
        <v>14</v>
      </c>
      <c r="E404">
        <f>'GRUPA 5 (2)'!D103</f>
        <v>6</v>
      </c>
      <c r="F404">
        <f>'GRUPA 5 (2)'!E103</f>
        <v>3.5</v>
      </c>
      <c r="G404">
        <f t="shared" si="85"/>
        <v>3.5</v>
      </c>
    </row>
    <row r="405" spans="3:7" ht="14.25">
      <c r="C405">
        <f>'GRUPA 5 (2)'!B104</f>
        <v>9</v>
      </c>
      <c r="D405">
        <f>'GRUPA 5 (2)'!C104</f>
        <v>8</v>
      </c>
      <c r="E405">
        <f>'GRUPA 5 (2)'!D104</f>
        <v>12</v>
      </c>
      <c r="F405">
        <f>'GRUPA 5 (2)'!E104</f>
        <v>2</v>
      </c>
      <c r="G405">
        <f t="shared" si="85"/>
        <v>2</v>
      </c>
    </row>
    <row r="406" spans="3:7" ht="14.25">
      <c r="C406">
        <f>'GRUPA 5 (2)'!B105</f>
        <v>6</v>
      </c>
      <c r="D406">
        <f>'GRUPA 5 (2)'!C105</f>
        <v>0</v>
      </c>
      <c r="E406">
        <f>'GRUPA 5 (2)'!D105</f>
        <v>16</v>
      </c>
      <c r="F406">
        <f>'GRUPA 5 (2)'!E105</f>
        <v>0</v>
      </c>
      <c r="G406">
        <f t="shared" si="85"/>
        <v>0</v>
      </c>
    </row>
    <row r="407" spans="3:7" ht="14.25">
      <c r="C407">
        <f>'GRUPA 5 (2)'!B106</f>
        <v>10</v>
      </c>
      <c r="D407">
        <f>'GRUPA 5 (2)'!C106</f>
        <v>6</v>
      </c>
      <c r="E407">
        <f>'GRUPA 5 (2)'!D106</f>
        <v>12</v>
      </c>
      <c r="F407">
        <f>'GRUPA 5 (2)'!E106</f>
        <v>1.5</v>
      </c>
      <c r="G407">
        <f aca="true" t="shared" si="86" ref="G407:G470">F407</f>
        <v>1.5</v>
      </c>
    </row>
    <row r="408" spans="3:7" ht="14.25">
      <c r="C408">
        <f>'GRUPA 5 (3)'!B102</f>
        <v>0</v>
      </c>
      <c r="D408">
        <f>'GRUPA 5 (3)'!C102</f>
        <v>0</v>
      </c>
      <c r="E408">
        <f>'GRUPA 5 (3)'!D102</f>
        <v>0</v>
      </c>
      <c r="F408" t="e">
        <f>'GRUPA 5 (3)'!E102</f>
        <v>#DIV/0!</v>
      </c>
      <c r="G408" t="e">
        <f t="shared" si="86"/>
        <v>#DIV/0!</v>
      </c>
    </row>
    <row r="409" spans="3:7" ht="14.25">
      <c r="C409">
        <f>'GRUPA 5 (3)'!B103</f>
        <v>0</v>
      </c>
      <c r="D409">
        <f>'GRUPA 5 (3)'!C103</f>
        <v>0</v>
      </c>
      <c r="E409">
        <f>'GRUPA 5 (3)'!D103</f>
        <v>0</v>
      </c>
      <c r="F409" t="e">
        <f>'GRUPA 5 (3)'!E103</f>
        <v>#DIV/0!</v>
      </c>
      <c r="G409" t="e">
        <f t="shared" si="86"/>
        <v>#DIV/0!</v>
      </c>
    </row>
    <row r="410" spans="3:7" ht="14.25">
      <c r="C410">
        <f>'GRUPA 5 (3)'!B104</f>
        <v>0</v>
      </c>
      <c r="D410">
        <f>'GRUPA 5 (3)'!C104</f>
        <v>0</v>
      </c>
      <c r="E410">
        <f>'GRUPA 5 (3)'!D104</f>
        <v>0</v>
      </c>
      <c r="F410" t="e">
        <f>'GRUPA 5 (3)'!E104</f>
        <v>#DIV/0!</v>
      </c>
      <c r="G410" t="e">
        <f t="shared" si="86"/>
        <v>#DIV/0!</v>
      </c>
    </row>
    <row r="411" spans="3:7" ht="14.25">
      <c r="C411">
        <f>'GRUPA 5 (3)'!B105</f>
        <v>0</v>
      </c>
      <c r="D411">
        <f>'GRUPA 5 (3)'!C105</f>
        <v>0</v>
      </c>
      <c r="E411">
        <f>'GRUPA 5 (3)'!D105</f>
        <v>0</v>
      </c>
      <c r="F411" t="e">
        <f>'GRUPA 5 (3)'!E105</f>
        <v>#DIV/0!</v>
      </c>
      <c r="G411" t="e">
        <f t="shared" si="86"/>
        <v>#DIV/0!</v>
      </c>
    </row>
    <row r="412" spans="3:7" ht="14.25">
      <c r="C412">
        <f>'GRUPA 5 (3)'!B106</f>
        <v>0</v>
      </c>
      <c r="D412">
        <f>'GRUPA 5 (3)'!C106</f>
        <v>0</v>
      </c>
      <c r="E412">
        <f>'GRUPA 5 (3)'!D106</f>
        <v>0</v>
      </c>
      <c r="F412" t="e">
        <f>'GRUPA 5 (3)'!E106</f>
        <v>#DIV/0!</v>
      </c>
      <c r="G412" t="e">
        <f t="shared" si="86"/>
        <v>#DIV/0!</v>
      </c>
    </row>
    <row r="413" spans="3:7" ht="14.25">
      <c r="C413">
        <f>'GRUPA 5 (4)'!B102</f>
        <v>0</v>
      </c>
      <c r="D413">
        <f>'GRUPA 5 (4)'!C102</f>
        <v>0</v>
      </c>
      <c r="E413">
        <f>'GRUPA 5 (4)'!D102</f>
        <v>0</v>
      </c>
      <c r="F413" t="e">
        <f>'GRUPA 5 (4)'!E102</f>
        <v>#DIV/0!</v>
      </c>
      <c r="G413" t="e">
        <f t="shared" si="86"/>
        <v>#DIV/0!</v>
      </c>
    </row>
    <row r="414" spans="3:7" ht="14.25">
      <c r="C414">
        <f>'GRUPA 5 (4)'!B103</f>
        <v>0</v>
      </c>
      <c r="D414">
        <f>'GRUPA 5 (4)'!C103</f>
        <v>0</v>
      </c>
      <c r="E414">
        <f>'GRUPA 5 (4)'!D103</f>
        <v>0</v>
      </c>
      <c r="F414" t="e">
        <f>'GRUPA 5 (4)'!E103</f>
        <v>#DIV/0!</v>
      </c>
      <c r="G414" t="e">
        <f t="shared" si="86"/>
        <v>#DIV/0!</v>
      </c>
    </row>
    <row r="415" spans="3:7" ht="14.25">
      <c r="C415">
        <f>'GRUPA 5 (4)'!B104</f>
        <v>0</v>
      </c>
      <c r="D415">
        <f>'GRUPA 5 (4)'!C104</f>
        <v>0</v>
      </c>
      <c r="E415">
        <f>'GRUPA 5 (4)'!D104</f>
        <v>0</v>
      </c>
      <c r="F415" t="e">
        <f>'GRUPA 5 (4)'!E104</f>
        <v>#DIV/0!</v>
      </c>
      <c r="G415" t="e">
        <f t="shared" si="86"/>
        <v>#DIV/0!</v>
      </c>
    </row>
    <row r="416" spans="3:7" ht="14.25">
      <c r="C416">
        <f>'GRUPA 5 (4)'!B105</f>
        <v>0</v>
      </c>
      <c r="D416">
        <f>'GRUPA 5 (4)'!C105</f>
        <v>0</v>
      </c>
      <c r="E416">
        <f>'GRUPA 5 (4)'!D105</f>
        <v>0</v>
      </c>
      <c r="F416" t="e">
        <f>'GRUPA 5 (4)'!E105</f>
        <v>#DIV/0!</v>
      </c>
      <c r="G416" t="e">
        <f t="shared" si="86"/>
        <v>#DIV/0!</v>
      </c>
    </row>
    <row r="417" spans="3:7" ht="14.25">
      <c r="C417">
        <f>'GRUPA 5 (4)'!B106</f>
        <v>0</v>
      </c>
      <c r="D417">
        <f>'GRUPA 5 (4)'!C106</f>
        <v>0</v>
      </c>
      <c r="E417">
        <f>'GRUPA 5 (4)'!D106</f>
        <v>0</v>
      </c>
      <c r="F417" t="e">
        <f>'GRUPA 5 (4)'!E106</f>
        <v>#DIV/0!</v>
      </c>
      <c r="G417" t="e">
        <f t="shared" si="86"/>
        <v>#DIV/0!</v>
      </c>
    </row>
    <row r="418" spans="3:7" ht="14.25">
      <c r="C418">
        <f>'GRUPA 5 (5)'!B102</f>
        <v>0</v>
      </c>
      <c r="D418">
        <f>'GRUPA 5 (5)'!C102</f>
        <v>0</v>
      </c>
      <c r="E418">
        <f>'GRUPA 5 (5)'!D102</f>
        <v>0</v>
      </c>
      <c r="F418" t="e">
        <f>'GRUPA 5 (5)'!E102</f>
        <v>#DIV/0!</v>
      </c>
      <c r="G418" t="e">
        <f t="shared" si="86"/>
        <v>#DIV/0!</v>
      </c>
    </row>
    <row r="419" spans="3:7" ht="14.25">
      <c r="C419">
        <f>'GRUPA 5 (5)'!B103</f>
        <v>0</v>
      </c>
      <c r="D419">
        <f>'GRUPA 5 (5)'!C103</f>
        <v>0</v>
      </c>
      <c r="E419">
        <f>'GRUPA 5 (5)'!D103</f>
        <v>0</v>
      </c>
      <c r="F419" t="e">
        <f>'GRUPA 5 (5)'!E103</f>
        <v>#DIV/0!</v>
      </c>
      <c r="G419" t="e">
        <f t="shared" si="86"/>
        <v>#DIV/0!</v>
      </c>
    </row>
    <row r="420" spans="3:7" ht="14.25">
      <c r="C420">
        <f>'GRUPA 5 (5)'!B104</f>
        <v>0</v>
      </c>
      <c r="D420">
        <f>'GRUPA 5 (5)'!C104</f>
        <v>0</v>
      </c>
      <c r="E420">
        <f>'GRUPA 5 (5)'!D104</f>
        <v>0</v>
      </c>
      <c r="F420" t="e">
        <f>'GRUPA 5 (5)'!E104</f>
        <v>#DIV/0!</v>
      </c>
      <c r="G420" t="e">
        <f t="shared" si="86"/>
        <v>#DIV/0!</v>
      </c>
    </row>
    <row r="421" spans="3:7" ht="14.25">
      <c r="C421">
        <f>'GRUPA 5 (5)'!B105</f>
        <v>0</v>
      </c>
      <c r="D421">
        <f>'GRUPA 5 (5)'!C105</f>
        <v>0</v>
      </c>
      <c r="E421">
        <f>'GRUPA 5 (5)'!D105</f>
        <v>0</v>
      </c>
      <c r="F421" t="e">
        <f>'GRUPA 5 (5)'!E105</f>
        <v>#DIV/0!</v>
      </c>
      <c r="G421" t="e">
        <f t="shared" si="86"/>
        <v>#DIV/0!</v>
      </c>
    </row>
    <row r="422" spans="3:7" ht="14.25">
      <c r="C422">
        <f>'GRUPA 5 (5)'!B106</f>
        <v>0</v>
      </c>
      <c r="D422">
        <f>'GRUPA 5 (5)'!C106</f>
        <v>0</v>
      </c>
      <c r="E422">
        <f>'GRUPA 5 (5)'!D106</f>
        <v>0</v>
      </c>
      <c r="F422" t="e">
        <f>'GRUPA 5 (5)'!E106</f>
        <v>#DIV/0!</v>
      </c>
      <c r="G422" t="e">
        <f t="shared" si="86"/>
        <v>#DIV/0!</v>
      </c>
    </row>
    <row r="423" spans="3:7" ht="14.25">
      <c r="C423">
        <f>'GRUPA 5 (6)'!B102</f>
        <v>0</v>
      </c>
      <c r="D423">
        <f>'GRUPA 5 (6)'!C102</f>
        <v>0</v>
      </c>
      <c r="E423">
        <f>'GRUPA 5 (6)'!D102</f>
        <v>0</v>
      </c>
      <c r="F423" t="e">
        <f>'GRUPA 5 (6)'!E102</f>
        <v>#DIV/0!</v>
      </c>
      <c r="G423" t="e">
        <f t="shared" si="86"/>
        <v>#DIV/0!</v>
      </c>
    </row>
    <row r="424" spans="3:7" ht="14.25">
      <c r="C424">
        <f>'GRUPA 5 (6)'!B103</f>
        <v>0</v>
      </c>
      <c r="D424">
        <f>'GRUPA 5 (6)'!C103</f>
        <v>0</v>
      </c>
      <c r="E424">
        <f>'GRUPA 5 (6)'!D103</f>
        <v>0</v>
      </c>
      <c r="F424" t="e">
        <f>'GRUPA 5 (6)'!E103</f>
        <v>#DIV/0!</v>
      </c>
      <c r="G424" t="e">
        <f t="shared" si="86"/>
        <v>#DIV/0!</v>
      </c>
    </row>
    <row r="425" spans="3:7" ht="14.25">
      <c r="C425">
        <f>'GRUPA 5 (6)'!B104</f>
        <v>0</v>
      </c>
      <c r="D425">
        <f>'GRUPA 5 (6)'!C104</f>
        <v>0</v>
      </c>
      <c r="E425">
        <f>'GRUPA 5 (6)'!D104</f>
        <v>0</v>
      </c>
      <c r="F425" t="e">
        <f>'GRUPA 5 (6)'!E104</f>
        <v>#DIV/0!</v>
      </c>
      <c r="G425" t="e">
        <f t="shared" si="86"/>
        <v>#DIV/0!</v>
      </c>
    </row>
    <row r="426" spans="3:7" ht="14.25">
      <c r="C426">
        <f>'GRUPA 5 (6)'!B105</f>
        <v>0</v>
      </c>
      <c r="D426">
        <f>'GRUPA 5 (6)'!C105</f>
        <v>0</v>
      </c>
      <c r="E426">
        <f>'GRUPA 5 (6)'!D105</f>
        <v>0</v>
      </c>
      <c r="F426" t="e">
        <f>'GRUPA 5 (6)'!E105</f>
        <v>#DIV/0!</v>
      </c>
      <c r="G426" t="e">
        <f t="shared" si="86"/>
        <v>#DIV/0!</v>
      </c>
    </row>
    <row r="427" spans="3:7" ht="14.25">
      <c r="C427">
        <f>'GRUPA 5 (6)'!B106</f>
        <v>0</v>
      </c>
      <c r="D427">
        <f>'GRUPA 5 (6)'!C106</f>
        <v>0</v>
      </c>
      <c r="E427">
        <f>'GRUPA 5 (6)'!D106</f>
        <v>0</v>
      </c>
      <c r="F427" t="e">
        <f>'GRUPA 5 (6)'!E106</f>
        <v>#DIV/0!</v>
      </c>
      <c r="G427" t="e">
        <f t="shared" si="86"/>
        <v>#DIV/0!</v>
      </c>
    </row>
    <row r="428" spans="3:7" ht="14.25">
      <c r="C428">
        <f>'GRUPA 5 (7)'!B102</f>
        <v>0</v>
      </c>
      <c r="D428">
        <f>'GRUPA 5 (7)'!C102</f>
        <v>0</v>
      </c>
      <c r="E428">
        <f>'GRUPA 5 (7)'!D102</f>
        <v>0</v>
      </c>
      <c r="F428" t="e">
        <f>'GRUPA 5 (7)'!E102</f>
        <v>#DIV/0!</v>
      </c>
      <c r="G428" t="e">
        <f t="shared" si="86"/>
        <v>#DIV/0!</v>
      </c>
    </row>
    <row r="429" spans="3:7" ht="14.25">
      <c r="C429">
        <f>'GRUPA 5 (7)'!B103</f>
        <v>0</v>
      </c>
      <c r="D429">
        <f>'GRUPA 5 (7)'!C103</f>
        <v>0</v>
      </c>
      <c r="E429">
        <f>'GRUPA 5 (7)'!D103</f>
        <v>0</v>
      </c>
      <c r="F429" t="e">
        <f>'GRUPA 5 (7)'!E103</f>
        <v>#DIV/0!</v>
      </c>
      <c r="G429" t="e">
        <f t="shared" si="86"/>
        <v>#DIV/0!</v>
      </c>
    </row>
    <row r="430" spans="3:7" ht="14.25">
      <c r="C430">
        <f>'GRUPA 5 (7)'!B104</f>
        <v>0</v>
      </c>
      <c r="D430">
        <f>'GRUPA 5 (7)'!C104</f>
        <v>0</v>
      </c>
      <c r="E430">
        <f>'GRUPA 5 (7)'!D104</f>
        <v>0</v>
      </c>
      <c r="F430" t="e">
        <f>'GRUPA 5 (7)'!E104</f>
        <v>#DIV/0!</v>
      </c>
      <c r="G430" t="e">
        <f t="shared" si="86"/>
        <v>#DIV/0!</v>
      </c>
    </row>
    <row r="431" spans="3:7" ht="14.25">
      <c r="C431">
        <f>'GRUPA 5 (7)'!B105</f>
        <v>0</v>
      </c>
      <c r="D431">
        <f>'GRUPA 5 (7)'!C105</f>
        <v>0</v>
      </c>
      <c r="E431">
        <f>'GRUPA 5 (7)'!D105</f>
        <v>0</v>
      </c>
      <c r="F431" t="e">
        <f>'GRUPA 5 (7)'!E105</f>
        <v>#DIV/0!</v>
      </c>
      <c r="G431" t="e">
        <f t="shared" si="86"/>
        <v>#DIV/0!</v>
      </c>
    </row>
    <row r="432" spans="3:7" ht="14.25">
      <c r="C432">
        <f>'GRUPA 5 (7)'!B106</f>
        <v>0</v>
      </c>
      <c r="D432">
        <f>'GRUPA 5 (7)'!C106</f>
        <v>0</v>
      </c>
      <c r="E432">
        <f>'GRUPA 5 (7)'!D106</f>
        <v>0</v>
      </c>
      <c r="F432" t="e">
        <f>'GRUPA 5 (7)'!E106</f>
        <v>#DIV/0!</v>
      </c>
      <c r="G432" t="e">
        <f t="shared" si="86"/>
        <v>#DIV/0!</v>
      </c>
    </row>
    <row r="433" spans="3:7" ht="14.25">
      <c r="C433">
        <f>'GRUPA 5 (8)'!B102</f>
        <v>0</v>
      </c>
      <c r="D433">
        <f>'GRUPA 5 (8)'!C102</f>
        <v>0</v>
      </c>
      <c r="E433">
        <f>'GRUPA 5 (8)'!D102</f>
        <v>0</v>
      </c>
      <c r="F433" t="e">
        <f>'GRUPA 5 (8)'!E102</f>
        <v>#DIV/0!</v>
      </c>
      <c r="G433" t="e">
        <f t="shared" si="86"/>
        <v>#DIV/0!</v>
      </c>
    </row>
    <row r="434" spans="3:7" ht="14.25">
      <c r="C434">
        <f>'GRUPA 5 (8)'!B103</f>
        <v>0</v>
      </c>
      <c r="D434">
        <f>'GRUPA 5 (8)'!C103</f>
        <v>0</v>
      </c>
      <c r="E434">
        <f>'GRUPA 5 (8)'!D103</f>
        <v>0</v>
      </c>
      <c r="F434" t="e">
        <f>'GRUPA 5 (8)'!E103</f>
        <v>#DIV/0!</v>
      </c>
      <c r="G434" t="e">
        <f t="shared" si="86"/>
        <v>#DIV/0!</v>
      </c>
    </row>
    <row r="435" spans="3:7" ht="14.25">
      <c r="C435">
        <f>'GRUPA 5 (8)'!B104</f>
        <v>0</v>
      </c>
      <c r="D435">
        <f>'GRUPA 5 (8)'!C104</f>
        <v>0</v>
      </c>
      <c r="E435">
        <f>'GRUPA 5 (8)'!D104</f>
        <v>0</v>
      </c>
      <c r="F435" t="e">
        <f>'GRUPA 5 (8)'!E104</f>
        <v>#DIV/0!</v>
      </c>
      <c r="G435" t="e">
        <f t="shared" si="86"/>
        <v>#DIV/0!</v>
      </c>
    </row>
    <row r="436" spans="3:7" ht="14.25">
      <c r="C436">
        <f>'GRUPA 5 (8)'!B105</f>
        <v>0</v>
      </c>
      <c r="D436">
        <f>'GRUPA 5 (8)'!C105</f>
        <v>0</v>
      </c>
      <c r="E436">
        <f>'GRUPA 5 (8)'!D105</f>
        <v>0</v>
      </c>
      <c r="F436" t="e">
        <f>'GRUPA 5 (8)'!E105</f>
        <v>#DIV/0!</v>
      </c>
      <c r="G436" t="e">
        <f t="shared" si="86"/>
        <v>#DIV/0!</v>
      </c>
    </row>
    <row r="437" spans="3:7" ht="14.25">
      <c r="C437">
        <f>'GRUPA 5 (8)'!B106</f>
        <v>0</v>
      </c>
      <c r="D437">
        <f>'GRUPA 5 (8)'!C106</f>
        <v>0</v>
      </c>
      <c r="E437">
        <f>'GRUPA 5 (8)'!D106</f>
        <v>0</v>
      </c>
      <c r="F437" t="e">
        <f>'GRUPA 5 (8)'!E106</f>
        <v>#DIV/0!</v>
      </c>
      <c r="G437" t="e">
        <f t="shared" si="86"/>
        <v>#DIV/0!</v>
      </c>
    </row>
    <row r="438" spans="3:7" ht="14.25">
      <c r="C438">
        <f>'GRUPA 5 (9)'!B102</f>
        <v>0</v>
      </c>
      <c r="D438">
        <f>'GRUPA 5 (9)'!C102</f>
        <v>0</v>
      </c>
      <c r="E438">
        <f>'GRUPA 5 (9)'!D102</f>
        <v>0</v>
      </c>
      <c r="F438" t="e">
        <f>'GRUPA 5 (9)'!E102</f>
        <v>#DIV/0!</v>
      </c>
      <c r="G438" t="e">
        <f t="shared" si="86"/>
        <v>#DIV/0!</v>
      </c>
    </row>
    <row r="439" spans="3:7" ht="14.25">
      <c r="C439">
        <f>'GRUPA 5 (9)'!B103</f>
        <v>0</v>
      </c>
      <c r="D439">
        <f>'GRUPA 5 (9)'!C103</f>
        <v>0</v>
      </c>
      <c r="E439">
        <f>'GRUPA 5 (9)'!D103</f>
        <v>0</v>
      </c>
      <c r="F439" t="e">
        <f>'GRUPA 5 (9)'!E103</f>
        <v>#DIV/0!</v>
      </c>
      <c r="G439" t="e">
        <f t="shared" si="86"/>
        <v>#DIV/0!</v>
      </c>
    </row>
    <row r="440" spans="3:7" ht="14.25">
      <c r="C440">
        <f>'GRUPA 5 (9)'!B104</f>
        <v>0</v>
      </c>
      <c r="D440">
        <f>'GRUPA 5 (9)'!C104</f>
        <v>0</v>
      </c>
      <c r="E440">
        <f>'GRUPA 5 (9)'!D104</f>
        <v>0</v>
      </c>
      <c r="F440" t="e">
        <f>'GRUPA 5 (9)'!E104</f>
        <v>#DIV/0!</v>
      </c>
      <c r="G440" t="e">
        <f t="shared" si="86"/>
        <v>#DIV/0!</v>
      </c>
    </row>
    <row r="441" spans="3:7" ht="14.25">
      <c r="C441">
        <f>'GRUPA 5 (9)'!B105</f>
        <v>0</v>
      </c>
      <c r="D441">
        <f>'GRUPA 5 (9)'!C105</f>
        <v>0</v>
      </c>
      <c r="E441">
        <f>'GRUPA 5 (9)'!D105</f>
        <v>0</v>
      </c>
      <c r="F441" t="e">
        <f>'GRUPA 5 (9)'!E105</f>
        <v>#DIV/0!</v>
      </c>
      <c r="G441" t="e">
        <f t="shared" si="86"/>
        <v>#DIV/0!</v>
      </c>
    </row>
    <row r="442" spans="3:7" ht="14.25">
      <c r="C442">
        <f>'GRUPA 5 (9)'!B106</f>
        <v>0</v>
      </c>
      <c r="D442">
        <f>'GRUPA 5 (9)'!C106</f>
        <v>0</v>
      </c>
      <c r="E442">
        <f>'GRUPA 5 (9)'!D106</f>
        <v>0</v>
      </c>
      <c r="F442" t="e">
        <f>'GRUPA 5 (9)'!E106</f>
        <v>#DIV/0!</v>
      </c>
      <c r="G442" t="e">
        <f t="shared" si="86"/>
        <v>#DIV/0!</v>
      </c>
    </row>
    <row r="443" spans="3:7" ht="14.25">
      <c r="C443">
        <f>'GRUPA 5 (10)'!B102</f>
        <v>0</v>
      </c>
      <c r="D443">
        <f>'GRUPA 5 (10)'!C102</f>
        <v>0</v>
      </c>
      <c r="E443">
        <f>'GRUPA 5 (10)'!D102</f>
        <v>0</v>
      </c>
      <c r="F443" t="e">
        <f>'GRUPA 5 (10)'!E102</f>
        <v>#DIV/0!</v>
      </c>
      <c r="G443" t="e">
        <f t="shared" si="86"/>
        <v>#DIV/0!</v>
      </c>
    </row>
    <row r="444" spans="3:7" ht="14.25">
      <c r="C444">
        <f>'GRUPA 5 (10)'!B103</f>
        <v>0</v>
      </c>
      <c r="D444">
        <f>'GRUPA 5 (10)'!C103</f>
        <v>0</v>
      </c>
      <c r="E444">
        <f>'GRUPA 5 (10)'!D103</f>
        <v>0</v>
      </c>
      <c r="F444" t="e">
        <f>'GRUPA 5 (10)'!E103</f>
        <v>#DIV/0!</v>
      </c>
      <c r="G444" t="e">
        <f t="shared" si="86"/>
        <v>#DIV/0!</v>
      </c>
    </row>
    <row r="445" spans="3:7" ht="14.25">
      <c r="C445">
        <f>'GRUPA 5 (10)'!B104</f>
        <v>0</v>
      </c>
      <c r="D445">
        <f>'GRUPA 5 (10)'!C104</f>
        <v>0</v>
      </c>
      <c r="E445">
        <f>'GRUPA 5 (10)'!D104</f>
        <v>0</v>
      </c>
      <c r="F445" t="e">
        <f>'GRUPA 5 (10)'!E104</f>
        <v>#DIV/0!</v>
      </c>
      <c r="G445" t="e">
        <f t="shared" si="86"/>
        <v>#DIV/0!</v>
      </c>
    </row>
    <row r="446" spans="3:7" ht="14.25">
      <c r="C446">
        <f>'GRUPA 5 (10)'!B105</f>
        <v>0</v>
      </c>
      <c r="D446">
        <f>'GRUPA 5 (10)'!C105</f>
        <v>0</v>
      </c>
      <c r="E446">
        <f>'GRUPA 5 (10)'!D105</f>
        <v>0</v>
      </c>
      <c r="F446" t="e">
        <f>'GRUPA 5 (10)'!E105</f>
        <v>#DIV/0!</v>
      </c>
      <c r="G446" t="e">
        <f t="shared" si="86"/>
        <v>#DIV/0!</v>
      </c>
    </row>
    <row r="447" spans="3:7" ht="14.25">
      <c r="C447">
        <f>'GRUPA 5 (10)'!B106</f>
        <v>0</v>
      </c>
      <c r="D447">
        <f>'GRUPA 5 (10)'!C106</f>
        <v>0</v>
      </c>
      <c r="E447">
        <f>'GRUPA 5 (10)'!D106</f>
        <v>0</v>
      </c>
      <c r="F447" t="e">
        <f>'GRUPA 5 (10)'!E106</f>
        <v>#DIV/0!</v>
      </c>
      <c r="G447" t="e">
        <f t="shared" si="86"/>
        <v>#DIV/0!</v>
      </c>
    </row>
    <row r="448" spans="3:7" ht="14.25">
      <c r="C448">
        <f>'GRUPA 5 (11)'!B102</f>
        <v>0</v>
      </c>
      <c r="D448">
        <f>'GRUPA 5 (11)'!C102</f>
        <v>0</v>
      </c>
      <c r="E448">
        <f>'GRUPA 5 (11)'!D102</f>
        <v>0</v>
      </c>
      <c r="F448" t="e">
        <f>'GRUPA 5 (11)'!E102</f>
        <v>#DIV/0!</v>
      </c>
      <c r="G448" t="e">
        <f t="shared" si="86"/>
        <v>#DIV/0!</v>
      </c>
    </row>
    <row r="449" spans="3:7" ht="14.25">
      <c r="C449">
        <f>'GRUPA 5 (11)'!B103</f>
        <v>0</v>
      </c>
      <c r="D449">
        <f>'GRUPA 5 (11)'!C103</f>
        <v>0</v>
      </c>
      <c r="E449">
        <f>'GRUPA 5 (11)'!D103</f>
        <v>0</v>
      </c>
      <c r="F449" t="e">
        <f>'GRUPA 5 (11)'!E103</f>
        <v>#DIV/0!</v>
      </c>
      <c r="G449" t="e">
        <f t="shared" si="86"/>
        <v>#DIV/0!</v>
      </c>
    </row>
    <row r="450" spans="3:7" ht="14.25">
      <c r="C450">
        <f>'GRUPA 5 (11)'!B104</f>
        <v>0</v>
      </c>
      <c r="D450">
        <f>'GRUPA 5 (11)'!C104</f>
        <v>0</v>
      </c>
      <c r="E450">
        <f>'GRUPA 5 (11)'!D104</f>
        <v>0</v>
      </c>
      <c r="F450" t="e">
        <f>'GRUPA 5 (11)'!E104</f>
        <v>#DIV/0!</v>
      </c>
      <c r="G450" t="e">
        <f t="shared" si="86"/>
        <v>#DIV/0!</v>
      </c>
    </row>
    <row r="451" spans="3:7" ht="14.25">
      <c r="C451">
        <f>'GRUPA 5 (11)'!B105</f>
        <v>0</v>
      </c>
      <c r="D451">
        <f>'GRUPA 5 (11)'!C105</f>
        <v>0</v>
      </c>
      <c r="E451">
        <f>'GRUPA 5 (11)'!D105</f>
        <v>0</v>
      </c>
      <c r="F451" t="e">
        <f>'GRUPA 5 (11)'!E105</f>
        <v>#DIV/0!</v>
      </c>
      <c r="G451" t="e">
        <f t="shared" si="86"/>
        <v>#DIV/0!</v>
      </c>
    </row>
    <row r="452" spans="3:7" ht="14.25">
      <c r="C452">
        <f>'GRUPA 5 (11)'!B106</f>
        <v>0</v>
      </c>
      <c r="D452">
        <f>'GRUPA 5 (11)'!C106</f>
        <v>0</v>
      </c>
      <c r="E452">
        <f>'GRUPA 5 (11)'!D106</f>
        <v>0</v>
      </c>
      <c r="F452" t="e">
        <f>'GRUPA 5 (11)'!E106</f>
        <v>#DIV/0!</v>
      </c>
      <c r="G452" t="e">
        <f t="shared" si="86"/>
        <v>#DIV/0!</v>
      </c>
    </row>
    <row r="453" spans="3:7" ht="14.25">
      <c r="C453">
        <f>'GRUPA 5 (12)'!B102</f>
        <v>0</v>
      </c>
      <c r="D453">
        <f>'GRUPA 5 (12)'!C102</f>
        <v>0</v>
      </c>
      <c r="E453">
        <f>'GRUPA 5 (12)'!D102</f>
        <v>0</v>
      </c>
      <c r="F453" t="e">
        <f>'GRUPA 5 (12)'!E102</f>
        <v>#DIV/0!</v>
      </c>
      <c r="G453" t="e">
        <f t="shared" si="86"/>
        <v>#DIV/0!</v>
      </c>
    </row>
    <row r="454" spans="3:7" ht="14.25">
      <c r="C454">
        <f>'GRUPA 5 (12)'!B103</f>
        <v>0</v>
      </c>
      <c r="D454">
        <f>'GRUPA 5 (12)'!C103</f>
        <v>0</v>
      </c>
      <c r="E454">
        <f>'GRUPA 5 (12)'!D103</f>
        <v>0</v>
      </c>
      <c r="F454" t="e">
        <f>'GRUPA 5 (12)'!E103</f>
        <v>#DIV/0!</v>
      </c>
      <c r="G454" t="e">
        <f t="shared" si="86"/>
        <v>#DIV/0!</v>
      </c>
    </row>
    <row r="455" spans="3:7" ht="14.25">
      <c r="C455">
        <f>'GRUPA 5 (12)'!B104</f>
        <v>0</v>
      </c>
      <c r="D455">
        <f>'GRUPA 5 (12)'!C104</f>
        <v>0</v>
      </c>
      <c r="E455">
        <f>'GRUPA 5 (12)'!D104</f>
        <v>0</v>
      </c>
      <c r="F455" t="e">
        <f>'GRUPA 5 (12)'!E104</f>
        <v>#DIV/0!</v>
      </c>
      <c r="G455" t="e">
        <f t="shared" si="86"/>
        <v>#DIV/0!</v>
      </c>
    </row>
    <row r="456" spans="3:7" ht="14.25">
      <c r="C456">
        <f>'GRUPA 5 (12)'!B105</f>
        <v>0</v>
      </c>
      <c r="D456">
        <f>'GRUPA 5 (12)'!C105</f>
        <v>0</v>
      </c>
      <c r="E456">
        <f>'GRUPA 5 (12)'!D105</f>
        <v>0</v>
      </c>
      <c r="F456" t="e">
        <f>'GRUPA 5 (12)'!E105</f>
        <v>#DIV/0!</v>
      </c>
      <c r="G456" t="e">
        <f t="shared" si="86"/>
        <v>#DIV/0!</v>
      </c>
    </row>
    <row r="457" spans="3:7" ht="14.25">
      <c r="C457">
        <f>'GRUPA 5 (12)'!B106</f>
        <v>0</v>
      </c>
      <c r="D457">
        <f>'GRUPA 5 (12)'!C106</f>
        <v>0</v>
      </c>
      <c r="E457">
        <f>'GRUPA 5 (12)'!D106</f>
        <v>0</v>
      </c>
      <c r="F457" t="e">
        <f>'GRUPA 5 (12)'!E106</f>
        <v>#DIV/0!</v>
      </c>
      <c r="G457" t="e">
        <f t="shared" si="86"/>
        <v>#DIV/0!</v>
      </c>
    </row>
    <row r="458" spans="3:7" ht="14.25">
      <c r="C458">
        <f>'GRUPA 6'!B103</f>
        <v>0</v>
      </c>
      <c r="D458">
        <f>'GRUPA 6'!C103</f>
        <v>0</v>
      </c>
      <c r="E458">
        <f>'GRUPA 6'!D103</f>
        <v>0</v>
      </c>
      <c r="F458" t="e">
        <f>'GRUPA 6'!E103</f>
        <v>#DIV/0!</v>
      </c>
      <c r="G458" t="e">
        <f t="shared" si="86"/>
        <v>#DIV/0!</v>
      </c>
    </row>
    <row r="459" spans="3:7" ht="14.25">
      <c r="C459">
        <f>'GRUPA 6'!B104</f>
        <v>0</v>
      </c>
      <c r="D459">
        <f>'GRUPA 6'!C104</f>
        <v>0</v>
      </c>
      <c r="E459">
        <f>'GRUPA 6'!D104</f>
        <v>0</v>
      </c>
      <c r="F459" t="e">
        <f>'GRUPA 6'!E104</f>
        <v>#DIV/0!</v>
      </c>
      <c r="G459" t="e">
        <f t="shared" si="86"/>
        <v>#DIV/0!</v>
      </c>
    </row>
    <row r="460" spans="3:7" ht="14.25">
      <c r="C460">
        <f>'GRUPA 6'!B105</f>
        <v>0</v>
      </c>
      <c r="D460">
        <f>'GRUPA 6'!C105</f>
        <v>0</v>
      </c>
      <c r="E460">
        <f>'GRUPA 6'!D105</f>
        <v>0</v>
      </c>
      <c r="F460" t="e">
        <f>'GRUPA 6'!E105</f>
        <v>#DIV/0!</v>
      </c>
      <c r="G460" t="e">
        <f t="shared" si="86"/>
        <v>#DIV/0!</v>
      </c>
    </row>
    <row r="461" spans="3:7" ht="14.25">
      <c r="C461">
        <f>'GRUPA 6'!B106</f>
        <v>0</v>
      </c>
      <c r="D461">
        <f>'GRUPA 6'!C106</f>
        <v>0</v>
      </c>
      <c r="E461">
        <f>'GRUPA 6'!D106</f>
        <v>0</v>
      </c>
      <c r="F461" t="e">
        <f>'GRUPA 6'!E106</f>
        <v>#DIV/0!</v>
      </c>
      <c r="G461" t="e">
        <f t="shared" si="86"/>
        <v>#DIV/0!</v>
      </c>
    </row>
    <row r="462" spans="3:7" ht="14.25">
      <c r="C462">
        <f>'GRUPA 6'!B107</f>
        <v>0</v>
      </c>
      <c r="D462">
        <f>'GRUPA 6'!C107</f>
        <v>0</v>
      </c>
      <c r="E462">
        <f>'GRUPA 6'!D107</f>
        <v>0</v>
      </c>
      <c r="F462" t="e">
        <f>'GRUPA 6'!E107</f>
        <v>#DIV/0!</v>
      </c>
      <c r="G462" t="e">
        <f t="shared" si="86"/>
        <v>#DIV/0!</v>
      </c>
    </row>
    <row r="463" spans="3:7" ht="14.25">
      <c r="C463">
        <f>'GRUPA 6'!B108</f>
        <v>0</v>
      </c>
      <c r="D463">
        <f>'GRUPA 6'!C108</f>
        <v>0</v>
      </c>
      <c r="E463">
        <f>'GRUPA 6'!D108</f>
        <v>0</v>
      </c>
      <c r="F463" t="e">
        <f>'GRUPA 6'!E108</f>
        <v>#DIV/0!</v>
      </c>
      <c r="G463" t="e">
        <f t="shared" si="86"/>
        <v>#DIV/0!</v>
      </c>
    </row>
    <row r="464" spans="3:7" ht="14.25">
      <c r="C464">
        <f>'GRUPA 6 (2)'!B103</f>
        <v>0</v>
      </c>
      <c r="D464">
        <f>'GRUPA 6 (2)'!C103</f>
        <v>0</v>
      </c>
      <c r="E464">
        <f>'GRUPA 6 (2)'!D103</f>
        <v>0</v>
      </c>
      <c r="F464" t="e">
        <f>'GRUPA 6 (2)'!E103</f>
        <v>#DIV/0!</v>
      </c>
      <c r="G464" t="e">
        <f t="shared" si="86"/>
        <v>#DIV/0!</v>
      </c>
    </row>
    <row r="465" spans="3:7" ht="14.25">
      <c r="C465">
        <f>'GRUPA 6 (2)'!B104</f>
        <v>0</v>
      </c>
      <c r="D465">
        <f>'GRUPA 6 (2)'!C104</f>
        <v>0</v>
      </c>
      <c r="E465">
        <f>'GRUPA 6 (2)'!D104</f>
        <v>0</v>
      </c>
      <c r="F465" t="e">
        <f>'GRUPA 6 (2)'!E104</f>
        <v>#DIV/0!</v>
      </c>
      <c r="G465" t="e">
        <f t="shared" si="86"/>
        <v>#DIV/0!</v>
      </c>
    </row>
    <row r="466" spans="3:7" ht="14.25">
      <c r="C466">
        <f>'GRUPA 6 (2)'!B105</f>
        <v>0</v>
      </c>
      <c r="D466">
        <f>'GRUPA 6 (2)'!C105</f>
        <v>0</v>
      </c>
      <c r="E466">
        <f>'GRUPA 6 (2)'!D105</f>
        <v>0</v>
      </c>
      <c r="F466" t="e">
        <f>'GRUPA 6 (2)'!E105</f>
        <v>#DIV/0!</v>
      </c>
      <c r="G466" t="e">
        <f t="shared" si="86"/>
        <v>#DIV/0!</v>
      </c>
    </row>
    <row r="467" spans="3:7" ht="14.25">
      <c r="C467">
        <f>'GRUPA 6 (2)'!B106</f>
        <v>0</v>
      </c>
      <c r="D467">
        <f>'GRUPA 6 (2)'!C106</f>
        <v>0</v>
      </c>
      <c r="E467">
        <f>'GRUPA 6 (2)'!D106</f>
        <v>0</v>
      </c>
      <c r="F467" t="e">
        <f>'GRUPA 6 (2)'!E106</f>
        <v>#DIV/0!</v>
      </c>
      <c r="G467" t="e">
        <f t="shared" si="86"/>
        <v>#DIV/0!</v>
      </c>
    </row>
    <row r="468" spans="3:7" ht="14.25">
      <c r="C468">
        <f>'GRUPA 6 (2)'!B107</f>
        <v>0</v>
      </c>
      <c r="D468">
        <f>'GRUPA 6 (2)'!C107</f>
        <v>0</v>
      </c>
      <c r="E468">
        <f>'GRUPA 6 (2)'!D107</f>
        <v>0</v>
      </c>
      <c r="F468" t="e">
        <f>'GRUPA 6 (2)'!E107</f>
        <v>#DIV/0!</v>
      </c>
      <c r="G468" t="e">
        <f t="shared" si="86"/>
        <v>#DIV/0!</v>
      </c>
    </row>
    <row r="469" spans="3:7" ht="14.25">
      <c r="C469">
        <f>'GRUPA 6 (2)'!B108</f>
        <v>0</v>
      </c>
      <c r="D469">
        <f>'GRUPA 6 (2)'!C108</f>
        <v>0</v>
      </c>
      <c r="E469">
        <f>'GRUPA 6 (2)'!D108</f>
        <v>0</v>
      </c>
      <c r="F469" t="e">
        <f>'GRUPA 6 (2)'!E108</f>
        <v>#DIV/0!</v>
      </c>
      <c r="G469" t="e">
        <f t="shared" si="86"/>
        <v>#DIV/0!</v>
      </c>
    </row>
    <row r="470" spans="3:7" ht="14.25">
      <c r="C470">
        <f>'GRUPA 6 (3)'!B103</f>
        <v>0</v>
      </c>
      <c r="D470">
        <f>'GRUPA 6 (3)'!C103</f>
        <v>0</v>
      </c>
      <c r="E470">
        <f>'GRUPA 6 (3)'!D103</f>
        <v>0</v>
      </c>
      <c r="F470" t="e">
        <f>'GRUPA 6 (3)'!E103</f>
        <v>#DIV/0!</v>
      </c>
      <c r="G470" t="e">
        <f t="shared" si="86"/>
        <v>#DIV/0!</v>
      </c>
    </row>
    <row r="471" spans="3:7" ht="14.25">
      <c r="C471">
        <f>'GRUPA 6 (3)'!B104</f>
        <v>0</v>
      </c>
      <c r="D471">
        <f>'GRUPA 6 (3)'!C104</f>
        <v>0</v>
      </c>
      <c r="E471">
        <f>'GRUPA 6 (3)'!D104</f>
        <v>0</v>
      </c>
      <c r="F471" t="e">
        <f>'GRUPA 6 (3)'!E104</f>
        <v>#DIV/0!</v>
      </c>
      <c r="G471" t="e">
        <f aca="true" t="shared" si="87" ref="G471:G534">F471</f>
        <v>#DIV/0!</v>
      </c>
    </row>
    <row r="472" spans="3:7" ht="14.25">
      <c r="C472">
        <f>'GRUPA 6 (3)'!B105</f>
        <v>0</v>
      </c>
      <c r="D472">
        <f>'GRUPA 6 (3)'!C105</f>
        <v>0</v>
      </c>
      <c r="E472">
        <f>'GRUPA 6 (3)'!D105</f>
        <v>0</v>
      </c>
      <c r="F472" t="e">
        <f>'GRUPA 6 (3)'!E105</f>
        <v>#DIV/0!</v>
      </c>
      <c r="G472" t="e">
        <f t="shared" si="87"/>
        <v>#DIV/0!</v>
      </c>
    </row>
    <row r="473" spans="3:7" ht="14.25">
      <c r="C473">
        <f>'GRUPA 6 (3)'!B106</f>
        <v>0</v>
      </c>
      <c r="D473">
        <f>'GRUPA 6 (3)'!C106</f>
        <v>0</v>
      </c>
      <c r="E473">
        <f>'GRUPA 6 (3)'!D106</f>
        <v>0</v>
      </c>
      <c r="F473" t="e">
        <f>'GRUPA 6 (3)'!E106</f>
        <v>#DIV/0!</v>
      </c>
      <c r="G473" t="e">
        <f t="shared" si="87"/>
        <v>#DIV/0!</v>
      </c>
    </row>
    <row r="474" spans="3:7" ht="14.25">
      <c r="C474">
        <f>'GRUPA 6 (3)'!B107</f>
        <v>0</v>
      </c>
      <c r="D474">
        <f>'GRUPA 6 (3)'!C107</f>
        <v>0</v>
      </c>
      <c r="E474">
        <f>'GRUPA 6 (3)'!D107</f>
        <v>0</v>
      </c>
      <c r="F474" t="e">
        <f>'GRUPA 6 (3)'!E107</f>
        <v>#DIV/0!</v>
      </c>
      <c r="G474" t="e">
        <f t="shared" si="87"/>
        <v>#DIV/0!</v>
      </c>
    </row>
    <row r="475" spans="3:7" ht="14.25">
      <c r="C475">
        <f>'GRUPA 6 (3)'!B108</f>
        <v>0</v>
      </c>
      <c r="D475">
        <f>'GRUPA 6 (3)'!C108</f>
        <v>0</v>
      </c>
      <c r="E475">
        <f>'GRUPA 6 (3)'!D108</f>
        <v>0</v>
      </c>
      <c r="F475" t="e">
        <f>'GRUPA 6 (3)'!E108</f>
        <v>#DIV/0!</v>
      </c>
      <c r="G475" t="e">
        <f t="shared" si="87"/>
        <v>#DIV/0!</v>
      </c>
    </row>
    <row r="476" spans="3:7" ht="14.25">
      <c r="C476">
        <f>'GRUPA 6 (4)'!B103</f>
        <v>0</v>
      </c>
      <c r="D476">
        <f>'GRUPA 6 (4)'!C103</f>
        <v>0</v>
      </c>
      <c r="E476">
        <f>'GRUPA 6 (4)'!D103</f>
        <v>0</v>
      </c>
      <c r="F476" t="e">
        <f>'GRUPA 6 (4)'!E103</f>
        <v>#DIV/0!</v>
      </c>
      <c r="G476" t="e">
        <f t="shared" si="87"/>
        <v>#DIV/0!</v>
      </c>
    </row>
    <row r="477" spans="3:7" ht="14.25">
      <c r="C477">
        <f>'GRUPA 6 (4)'!B104</f>
        <v>0</v>
      </c>
      <c r="D477">
        <f>'GRUPA 6 (4)'!C104</f>
        <v>0</v>
      </c>
      <c r="E477">
        <f>'GRUPA 6 (4)'!D104</f>
        <v>0</v>
      </c>
      <c r="F477" t="e">
        <f>'GRUPA 6 (4)'!E104</f>
        <v>#DIV/0!</v>
      </c>
      <c r="G477" t="e">
        <f t="shared" si="87"/>
        <v>#DIV/0!</v>
      </c>
    </row>
    <row r="478" spans="3:7" ht="14.25">
      <c r="C478">
        <f>'GRUPA 6 (4)'!B105</f>
        <v>0</v>
      </c>
      <c r="D478">
        <f>'GRUPA 6 (4)'!C105</f>
        <v>0</v>
      </c>
      <c r="E478">
        <f>'GRUPA 6 (4)'!D105</f>
        <v>0</v>
      </c>
      <c r="F478" t="e">
        <f>'GRUPA 6 (4)'!E105</f>
        <v>#DIV/0!</v>
      </c>
      <c r="G478" t="e">
        <f t="shared" si="87"/>
        <v>#DIV/0!</v>
      </c>
    </row>
    <row r="479" spans="3:7" ht="14.25">
      <c r="C479">
        <f>'GRUPA 6 (4)'!B106</f>
        <v>0</v>
      </c>
      <c r="D479">
        <f>'GRUPA 6 (4)'!C106</f>
        <v>0</v>
      </c>
      <c r="E479">
        <f>'GRUPA 6 (4)'!D106</f>
        <v>0</v>
      </c>
      <c r="F479" t="e">
        <f>'GRUPA 6 (4)'!E106</f>
        <v>#DIV/0!</v>
      </c>
      <c r="G479" t="e">
        <f t="shared" si="87"/>
        <v>#DIV/0!</v>
      </c>
    </row>
    <row r="480" spans="3:7" ht="14.25">
      <c r="C480">
        <f>'GRUPA 6 (4)'!B107</f>
        <v>0</v>
      </c>
      <c r="D480">
        <f>'GRUPA 6 (4)'!C107</f>
        <v>0</v>
      </c>
      <c r="E480">
        <f>'GRUPA 6 (4)'!D107</f>
        <v>0</v>
      </c>
      <c r="F480" t="e">
        <f>'GRUPA 6 (4)'!E107</f>
        <v>#DIV/0!</v>
      </c>
      <c r="G480" t="e">
        <f t="shared" si="87"/>
        <v>#DIV/0!</v>
      </c>
    </row>
    <row r="481" spans="3:7" ht="14.25">
      <c r="C481">
        <f>'GRUPA 6 (4)'!B108</f>
        <v>0</v>
      </c>
      <c r="D481">
        <f>'GRUPA 6 (4)'!C108</f>
        <v>0</v>
      </c>
      <c r="E481">
        <f>'GRUPA 6 (4)'!D108</f>
        <v>0</v>
      </c>
      <c r="F481" t="e">
        <f>'GRUPA 6 (4)'!E108</f>
        <v>#DIV/0!</v>
      </c>
      <c r="G481" t="e">
        <f t="shared" si="87"/>
        <v>#DIV/0!</v>
      </c>
    </row>
    <row r="482" spans="3:7" ht="14.25">
      <c r="C482">
        <f>'GRUPA 6 (5)'!B103</f>
        <v>0</v>
      </c>
      <c r="D482">
        <f>'GRUPA 6 (5)'!C103</f>
        <v>0</v>
      </c>
      <c r="E482">
        <f>'GRUPA 6 (5)'!D103</f>
        <v>0</v>
      </c>
      <c r="F482" t="e">
        <f>'GRUPA 6 (5)'!E103</f>
        <v>#DIV/0!</v>
      </c>
      <c r="G482" t="e">
        <f t="shared" si="87"/>
        <v>#DIV/0!</v>
      </c>
    </row>
    <row r="483" spans="3:7" ht="14.25">
      <c r="C483">
        <f>'GRUPA 6 (5)'!B104</f>
        <v>0</v>
      </c>
      <c r="D483">
        <f>'GRUPA 6 (5)'!C104</f>
        <v>0</v>
      </c>
      <c r="E483">
        <f>'GRUPA 6 (5)'!D104</f>
        <v>0</v>
      </c>
      <c r="F483" t="e">
        <f>'GRUPA 6 (5)'!E104</f>
        <v>#DIV/0!</v>
      </c>
      <c r="G483" t="e">
        <f t="shared" si="87"/>
        <v>#DIV/0!</v>
      </c>
    </row>
    <row r="484" spans="3:7" ht="14.25">
      <c r="C484">
        <f>'GRUPA 6 (5)'!B105</f>
        <v>0</v>
      </c>
      <c r="D484">
        <f>'GRUPA 6 (5)'!C105</f>
        <v>0</v>
      </c>
      <c r="E484">
        <f>'GRUPA 6 (5)'!D105</f>
        <v>0</v>
      </c>
      <c r="F484" t="e">
        <f>'GRUPA 6 (5)'!E105</f>
        <v>#DIV/0!</v>
      </c>
      <c r="G484" t="e">
        <f t="shared" si="87"/>
        <v>#DIV/0!</v>
      </c>
    </row>
    <row r="485" spans="3:7" ht="14.25">
      <c r="C485">
        <f>'GRUPA 6 (5)'!B106</f>
        <v>0</v>
      </c>
      <c r="D485">
        <f>'GRUPA 6 (5)'!C106</f>
        <v>0</v>
      </c>
      <c r="E485">
        <f>'GRUPA 6 (5)'!D106</f>
        <v>0</v>
      </c>
      <c r="F485" t="e">
        <f>'GRUPA 6 (5)'!E106</f>
        <v>#DIV/0!</v>
      </c>
      <c r="G485" t="e">
        <f t="shared" si="87"/>
        <v>#DIV/0!</v>
      </c>
    </row>
    <row r="486" spans="3:7" ht="14.25">
      <c r="C486">
        <f>'GRUPA 6 (5)'!B107</f>
        <v>0</v>
      </c>
      <c r="D486">
        <f>'GRUPA 6 (5)'!C107</f>
        <v>0</v>
      </c>
      <c r="E486">
        <f>'GRUPA 6 (5)'!D107</f>
        <v>0</v>
      </c>
      <c r="F486" t="e">
        <f>'GRUPA 6 (5)'!E107</f>
        <v>#DIV/0!</v>
      </c>
      <c r="G486" t="e">
        <f t="shared" si="87"/>
        <v>#DIV/0!</v>
      </c>
    </row>
    <row r="487" spans="3:7" ht="14.25">
      <c r="C487">
        <f>'GRUPA 6 (5)'!B108</f>
        <v>0</v>
      </c>
      <c r="D487">
        <f>'GRUPA 6 (5)'!C108</f>
        <v>0</v>
      </c>
      <c r="E487">
        <f>'GRUPA 6 (5)'!D108</f>
        <v>0</v>
      </c>
      <c r="F487" t="e">
        <f>'GRUPA 6 (5)'!E108</f>
        <v>#DIV/0!</v>
      </c>
      <c r="G487" t="e">
        <f t="shared" si="87"/>
        <v>#DIV/0!</v>
      </c>
    </row>
    <row r="488" ht="14.25">
      <c r="G488">
        <f t="shared" si="87"/>
        <v>0</v>
      </c>
    </row>
    <row r="489" ht="14.25">
      <c r="G489">
        <f t="shared" si="87"/>
        <v>0</v>
      </c>
    </row>
    <row r="490" ht="14.25">
      <c r="G490">
        <f t="shared" si="87"/>
        <v>0</v>
      </c>
    </row>
    <row r="491" ht="14.25">
      <c r="G491">
        <f t="shared" si="87"/>
        <v>0</v>
      </c>
    </row>
    <row r="492" ht="14.25">
      <c r="G492">
        <f t="shared" si="87"/>
        <v>0</v>
      </c>
    </row>
    <row r="493" ht="14.25">
      <c r="G493">
        <f t="shared" si="87"/>
        <v>0</v>
      </c>
    </row>
    <row r="494" ht="14.25">
      <c r="G494">
        <f t="shared" si="87"/>
        <v>0</v>
      </c>
    </row>
    <row r="495" ht="14.25">
      <c r="G495">
        <f t="shared" si="87"/>
        <v>0</v>
      </c>
    </row>
    <row r="496" ht="14.25">
      <c r="G496">
        <f t="shared" si="87"/>
        <v>0</v>
      </c>
    </row>
    <row r="497" ht="14.25">
      <c r="G497">
        <f t="shared" si="87"/>
        <v>0</v>
      </c>
    </row>
    <row r="498" ht="14.25">
      <c r="G498">
        <f t="shared" si="87"/>
        <v>0</v>
      </c>
    </row>
    <row r="499" ht="14.25">
      <c r="G499">
        <f t="shared" si="87"/>
        <v>0</v>
      </c>
    </row>
    <row r="500" ht="14.25">
      <c r="G500">
        <f t="shared" si="87"/>
        <v>0</v>
      </c>
    </row>
    <row r="501" ht="14.25">
      <c r="G501">
        <f t="shared" si="87"/>
        <v>0</v>
      </c>
    </row>
    <row r="502" ht="14.25">
      <c r="G502">
        <f t="shared" si="87"/>
        <v>0</v>
      </c>
    </row>
    <row r="503" ht="14.25">
      <c r="G503">
        <f t="shared" si="87"/>
        <v>0</v>
      </c>
    </row>
    <row r="504" ht="14.25">
      <c r="G504">
        <f t="shared" si="87"/>
        <v>0</v>
      </c>
    </row>
    <row r="505" ht="14.25">
      <c r="G505">
        <f t="shared" si="87"/>
        <v>0</v>
      </c>
    </row>
    <row r="506" ht="14.25">
      <c r="G506">
        <f t="shared" si="87"/>
        <v>0</v>
      </c>
    </row>
    <row r="507" ht="14.25">
      <c r="G507">
        <f t="shared" si="87"/>
        <v>0</v>
      </c>
    </row>
    <row r="508" ht="14.25">
      <c r="G508">
        <f t="shared" si="87"/>
        <v>0</v>
      </c>
    </row>
    <row r="509" ht="14.25">
      <c r="G509">
        <f t="shared" si="87"/>
        <v>0</v>
      </c>
    </row>
    <row r="510" ht="14.25">
      <c r="G510">
        <f t="shared" si="87"/>
        <v>0</v>
      </c>
    </row>
    <row r="511" ht="14.25">
      <c r="G511">
        <f t="shared" si="87"/>
        <v>0</v>
      </c>
    </row>
    <row r="512" ht="14.25">
      <c r="G512">
        <f t="shared" si="87"/>
        <v>0</v>
      </c>
    </row>
    <row r="513" ht="14.25">
      <c r="G513">
        <f t="shared" si="87"/>
        <v>0</v>
      </c>
    </row>
    <row r="514" ht="14.25">
      <c r="G514">
        <f t="shared" si="87"/>
        <v>0</v>
      </c>
    </row>
    <row r="515" ht="14.25">
      <c r="G515">
        <f t="shared" si="87"/>
        <v>0</v>
      </c>
    </row>
    <row r="516" ht="14.25">
      <c r="G516">
        <f t="shared" si="87"/>
        <v>0</v>
      </c>
    </row>
    <row r="517" ht="14.25">
      <c r="G517">
        <f t="shared" si="87"/>
        <v>0</v>
      </c>
    </row>
    <row r="518" ht="14.25">
      <c r="G518">
        <f t="shared" si="87"/>
        <v>0</v>
      </c>
    </row>
    <row r="519" ht="14.25">
      <c r="G519">
        <f t="shared" si="87"/>
        <v>0</v>
      </c>
    </row>
    <row r="520" ht="14.25">
      <c r="G520">
        <f t="shared" si="87"/>
        <v>0</v>
      </c>
    </row>
    <row r="521" ht="14.25">
      <c r="G521">
        <f t="shared" si="87"/>
        <v>0</v>
      </c>
    </row>
    <row r="522" ht="14.25">
      <c r="G522">
        <f t="shared" si="87"/>
        <v>0</v>
      </c>
    </row>
    <row r="523" ht="14.25">
      <c r="G523">
        <f t="shared" si="87"/>
        <v>0</v>
      </c>
    </row>
    <row r="524" ht="14.25">
      <c r="G524">
        <f t="shared" si="87"/>
        <v>0</v>
      </c>
    </row>
    <row r="525" ht="14.25">
      <c r="G525">
        <f t="shared" si="87"/>
        <v>0</v>
      </c>
    </row>
    <row r="526" ht="14.25">
      <c r="G526">
        <f t="shared" si="87"/>
        <v>0</v>
      </c>
    </row>
    <row r="527" ht="14.25">
      <c r="G527">
        <f t="shared" si="87"/>
        <v>0</v>
      </c>
    </row>
    <row r="528" ht="14.25">
      <c r="G528">
        <f t="shared" si="87"/>
        <v>0</v>
      </c>
    </row>
    <row r="529" ht="14.25">
      <c r="G529">
        <f t="shared" si="87"/>
        <v>0</v>
      </c>
    </row>
    <row r="530" ht="14.25">
      <c r="G530">
        <f t="shared" si="87"/>
        <v>0</v>
      </c>
    </row>
    <row r="531" ht="14.25">
      <c r="G531">
        <f t="shared" si="87"/>
        <v>0</v>
      </c>
    </row>
    <row r="532" ht="14.25">
      <c r="G532">
        <f t="shared" si="87"/>
        <v>0</v>
      </c>
    </row>
    <row r="533" ht="14.25">
      <c r="G533">
        <f t="shared" si="87"/>
        <v>0</v>
      </c>
    </row>
    <row r="534" ht="14.25">
      <c r="G534">
        <f t="shared" si="87"/>
        <v>0</v>
      </c>
    </row>
    <row r="535" ht="14.25">
      <c r="G535">
        <f aca="true" t="shared" si="88" ref="G535:G598">F535</f>
        <v>0</v>
      </c>
    </row>
    <row r="536" ht="14.25">
      <c r="G536">
        <f t="shared" si="88"/>
        <v>0</v>
      </c>
    </row>
    <row r="537" ht="14.25">
      <c r="G537">
        <f t="shared" si="88"/>
        <v>0</v>
      </c>
    </row>
    <row r="538" ht="14.25">
      <c r="G538">
        <f t="shared" si="88"/>
        <v>0</v>
      </c>
    </row>
    <row r="539" ht="14.25">
      <c r="G539">
        <f t="shared" si="88"/>
        <v>0</v>
      </c>
    </row>
    <row r="540" ht="14.25">
      <c r="G540">
        <f t="shared" si="88"/>
        <v>0</v>
      </c>
    </row>
    <row r="541" ht="14.25">
      <c r="G541">
        <f t="shared" si="88"/>
        <v>0</v>
      </c>
    </row>
    <row r="542" ht="14.25">
      <c r="G542">
        <f t="shared" si="88"/>
        <v>0</v>
      </c>
    </row>
    <row r="543" ht="14.25">
      <c r="G543">
        <f t="shared" si="88"/>
        <v>0</v>
      </c>
    </row>
    <row r="544" ht="14.25">
      <c r="G544">
        <f t="shared" si="88"/>
        <v>0</v>
      </c>
    </row>
    <row r="545" ht="14.25">
      <c r="G545">
        <f t="shared" si="88"/>
        <v>0</v>
      </c>
    </row>
    <row r="546" ht="14.25">
      <c r="G546">
        <f t="shared" si="88"/>
        <v>0</v>
      </c>
    </row>
    <row r="547" ht="14.25">
      <c r="G547">
        <f t="shared" si="88"/>
        <v>0</v>
      </c>
    </row>
    <row r="548" ht="14.25">
      <c r="G548">
        <f t="shared" si="88"/>
        <v>0</v>
      </c>
    </row>
    <row r="549" ht="14.25">
      <c r="G549">
        <f t="shared" si="88"/>
        <v>0</v>
      </c>
    </row>
    <row r="550" ht="14.25">
      <c r="G550">
        <f t="shared" si="88"/>
        <v>0</v>
      </c>
    </row>
    <row r="551" ht="14.25">
      <c r="G551">
        <f t="shared" si="88"/>
        <v>0</v>
      </c>
    </row>
    <row r="552" ht="14.25">
      <c r="G552">
        <f t="shared" si="88"/>
        <v>0</v>
      </c>
    </row>
    <row r="553" ht="14.25">
      <c r="G553">
        <f t="shared" si="88"/>
        <v>0</v>
      </c>
    </row>
    <row r="554" ht="14.25">
      <c r="G554">
        <f t="shared" si="88"/>
        <v>0</v>
      </c>
    </row>
    <row r="555" ht="14.25">
      <c r="G555">
        <f t="shared" si="88"/>
        <v>0</v>
      </c>
    </row>
    <row r="556" ht="14.25">
      <c r="G556">
        <f t="shared" si="88"/>
        <v>0</v>
      </c>
    </row>
    <row r="557" ht="14.25">
      <c r="G557">
        <f t="shared" si="88"/>
        <v>0</v>
      </c>
    </row>
    <row r="558" ht="14.25">
      <c r="G558">
        <f t="shared" si="88"/>
        <v>0</v>
      </c>
    </row>
    <row r="559" ht="14.25">
      <c r="G559">
        <f t="shared" si="88"/>
        <v>0</v>
      </c>
    </row>
    <row r="560" ht="14.25">
      <c r="G560">
        <f t="shared" si="88"/>
        <v>0</v>
      </c>
    </row>
    <row r="561" ht="14.25">
      <c r="G561">
        <f t="shared" si="88"/>
        <v>0</v>
      </c>
    </row>
    <row r="562" ht="14.25">
      <c r="G562">
        <f t="shared" si="88"/>
        <v>0</v>
      </c>
    </row>
    <row r="563" ht="14.25">
      <c r="G563">
        <f t="shared" si="88"/>
        <v>0</v>
      </c>
    </row>
    <row r="564" ht="14.25">
      <c r="G564">
        <f t="shared" si="88"/>
        <v>0</v>
      </c>
    </row>
    <row r="565" ht="14.25">
      <c r="G565">
        <f t="shared" si="88"/>
        <v>0</v>
      </c>
    </row>
    <row r="566" ht="14.25">
      <c r="G566">
        <f t="shared" si="88"/>
        <v>0</v>
      </c>
    </row>
    <row r="567" ht="14.25">
      <c r="G567">
        <f t="shared" si="88"/>
        <v>0</v>
      </c>
    </row>
    <row r="568" ht="14.25">
      <c r="G568">
        <f t="shared" si="88"/>
        <v>0</v>
      </c>
    </row>
    <row r="569" ht="14.25">
      <c r="G569">
        <f t="shared" si="88"/>
        <v>0</v>
      </c>
    </row>
    <row r="570" ht="14.25">
      <c r="G570">
        <f t="shared" si="88"/>
        <v>0</v>
      </c>
    </row>
    <row r="571" ht="14.25">
      <c r="G571">
        <f t="shared" si="88"/>
        <v>0</v>
      </c>
    </row>
    <row r="572" ht="14.25">
      <c r="G572">
        <f t="shared" si="88"/>
        <v>0</v>
      </c>
    </row>
    <row r="573" ht="14.25">
      <c r="G573">
        <f t="shared" si="88"/>
        <v>0</v>
      </c>
    </row>
    <row r="574" ht="14.25">
      <c r="G574">
        <f t="shared" si="88"/>
        <v>0</v>
      </c>
    </row>
    <row r="575" ht="14.25">
      <c r="G575">
        <f t="shared" si="88"/>
        <v>0</v>
      </c>
    </row>
    <row r="576" ht="14.25">
      <c r="G576">
        <f t="shared" si="88"/>
        <v>0</v>
      </c>
    </row>
    <row r="577" ht="14.25">
      <c r="G577">
        <f t="shared" si="88"/>
        <v>0</v>
      </c>
    </row>
    <row r="578" ht="14.25">
      <c r="G578">
        <f t="shared" si="88"/>
        <v>0</v>
      </c>
    </row>
    <row r="579" ht="14.25">
      <c r="G579">
        <f t="shared" si="88"/>
        <v>0</v>
      </c>
    </row>
    <row r="580" ht="14.25">
      <c r="G580">
        <f t="shared" si="88"/>
        <v>0</v>
      </c>
    </row>
    <row r="581" ht="14.25">
      <c r="G581">
        <f t="shared" si="88"/>
        <v>0</v>
      </c>
    </row>
    <row r="582" ht="14.25">
      <c r="G582">
        <f t="shared" si="88"/>
        <v>0</v>
      </c>
    </row>
    <row r="583" ht="14.25">
      <c r="G583">
        <f t="shared" si="88"/>
        <v>0</v>
      </c>
    </row>
    <row r="584" ht="14.25">
      <c r="G584">
        <f t="shared" si="88"/>
        <v>0</v>
      </c>
    </row>
    <row r="585" ht="14.25">
      <c r="G585">
        <f t="shared" si="88"/>
        <v>0</v>
      </c>
    </row>
    <row r="586" ht="14.25">
      <c r="G586">
        <f t="shared" si="88"/>
        <v>0</v>
      </c>
    </row>
    <row r="587" ht="14.25">
      <c r="G587">
        <f t="shared" si="88"/>
        <v>0</v>
      </c>
    </row>
    <row r="588" ht="14.25">
      <c r="G588">
        <f t="shared" si="88"/>
        <v>0</v>
      </c>
    </row>
    <row r="589" ht="14.25">
      <c r="G589">
        <f t="shared" si="88"/>
        <v>0</v>
      </c>
    </row>
    <row r="590" ht="14.25">
      <c r="G590">
        <f t="shared" si="88"/>
        <v>0</v>
      </c>
    </row>
    <row r="591" ht="14.25">
      <c r="G591">
        <f t="shared" si="88"/>
        <v>0</v>
      </c>
    </row>
    <row r="592" ht="14.25">
      <c r="G592">
        <f t="shared" si="88"/>
        <v>0</v>
      </c>
    </row>
    <row r="593" ht="14.25">
      <c r="G593">
        <f t="shared" si="88"/>
        <v>0</v>
      </c>
    </row>
    <row r="594" ht="14.25">
      <c r="G594">
        <f t="shared" si="88"/>
        <v>0</v>
      </c>
    </row>
    <row r="595" ht="14.25">
      <c r="G595">
        <f t="shared" si="88"/>
        <v>0</v>
      </c>
    </row>
    <row r="596" ht="14.25">
      <c r="G596">
        <f t="shared" si="88"/>
        <v>0</v>
      </c>
    </row>
    <row r="597" ht="14.25">
      <c r="G597">
        <f t="shared" si="88"/>
        <v>0</v>
      </c>
    </row>
    <row r="598" ht="14.25">
      <c r="G598">
        <f t="shared" si="88"/>
        <v>0</v>
      </c>
    </row>
    <row r="599" ht="14.25">
      <c r="G599">
        <f aca="true" t="shared" si="89" ref="G599:G655">F599</f>
        <v>0</v>
      </c>
    </row>
    <row r="600" ht="14.25">
      <c r="G600">
        <f t="shared" si="89"/>
        <v>0</v>
      </c>
    </row>
    <row r="601" ht="14.25">
      <c r="G601">
        <f t="shared" si="89"/>
        <v>0</v>
      </c>
    </row>
    <row r="602" ht="14.25">
      <c r="G602">
        <f t="shared" si="89"/>
        <v>0</v>
      </c>
    </row>
    <row r="603" ht="14.25">
      <c r="G603">
        <f t="shared" si="89"/>
        <v>0</v>
      </c>
    </row>
    <row r="604" ht="14.25">
      <c r="G604">
        <f t="shared" si="89"/>
        <v>0</v>
      </c>
    </row>
    <row r="605" ht="14.25">
      <c r="G605">
        <f t="shared" si="89"/>
        <v>0</v>
      </c>
    </row>
    <row r="606" ht="14.25">
      <c r="G606">
        <f t="shared" si="89"/>
        <v>0</v>
      </c>
    </row>
    <row r="607" ht="14.25">
      <c r="G607">
        <f t="shared" si="89"/>
        <v>0</v>
      </c>
    </row>
    <row r="608" ht="14.25">
      <c r="G608">
        <f t="shared" si="89"/>
        <v>0</v>
      </c>
    </row>
    <row r="609" ht="14.25">
      <c r="G609">
        <f t="shared" si="89"/>
        <v>0</v>
      </c>
    </row>
    <row r="610" ht="14.25">
      <c r="G610">
        <f t="shared" si="89"/>
        <v>0</v>
      </c>
    </row>
    <row r="611" ht="14.25">
      <c r="G611">
        <f t="shared" si="89"/>
        <v>0</v>
      </c>
    </row>
    <row r="612" ht="14.25">
      <c r="G612">
        <f t="shared" si="89"/>
        <v>0</v>
      </c>
    </row>
    <row r="613" ht="14.25">
      <c r="G613">
        <f t="shared" si="89"/>
        <v>0</v>
      </c>
    </row>
    <row r="614" ht="14.25">
      <c r="G614">
        <f t="shared" si="89"/>
        <v>0</v>
      </c>
    </row>
    <row r="615" ht="14.25">
      <c r="G615">
        <f t="shared" si="89"/>
        <v>0</v>
      </c>
    </row>
    <row r="616" ht="14.25">
      <c r="G616">
        <f t="shared" si="89"/>
        <v>0</v>
      </c>
    </row>
    <row r="617" ht="14.25">
      <c r="G617">
        <f t="shared" si="89"/>
        <v>0</v>
      </c>
    </row>
    <row r="618" ht="14.25">
      <c r="G618">
        <f t="shared" si="89"/>
        <v>0</v>
      </c>
    </row>
    <row r="619" ht="14.25">
      <c r="G619">
        <f t="shared" si="89"/>
        <v>0</v>
      </c>
    </row>
    <row r="620" ht="14.25">
      <c r="G620">
        <f t="shared" si="89"/>
        <v>0</v>
      </c>
    </row>
    <row r="621" ht="14.25">
      <c r="G621">
        <f t="shared" si="89"/>
        <v>0</v>
      </c>
    </row>
    <row r="622" ht="14.25">
      <c r="G622">
        <f t="shared" si="89"/>
        <v>0</v>
      </c>
    </row>
    <row r="623" ht="14.25">
      <c r="G623">
        <f t="shared" si="89"/>
        <v>0</v>
      </c>
    </row>
    <row r="624" ht="14.25">
      <c r="G624">
        <f t="shared" si="89"/>
        <v>0</v>
      </c>
    </row>
    <row r="625" ht="14.25">
      <c r="G625">
        <f t="shared" si="89"/>
        <v>0</v>
      </c>
    </row>
    <row r="626" ht="14.25">
      <c r="G626">
        <f t="shared" si="89"/>
        <v>0</v>
      </c>
    </row>
    <row r="627" ht="14.25">
      <c r="G627">
        <f t="shared" si="89"/>
        <v>0</v>
      </c>
    </row>
    <row r="628" ht="14.25">
      <c r="G628">
        <f t="shared" si="89"/>
        <v>0</v>
      </c>
    </row>
    <row r="629" ht="14.25">
      <c r="G629">
        <f t="shared" si="89"/>
        <v>0</v>
      </c>
    </row>
    <row r="630" ht="14.25">
      <c r="G630">
        <f t="shared" si="89"/>
        <v>0</v>
      </c>
    </row>
    <row r="631" ht="14.25">
      <c r="G631">
        <f t="shared" si="89"/>
        <v>0</v>
      </c>
    </row>
    <row r="632" ht="14.25">
      <c r="G632">
        <f t="shared" si="89"/>
        <v>0</v>
      </c>
    </row>
    <row r="633" ht="14.25">
      <c r="G633">
        <f t="shared" si="89"/>
        <v>0</v>
      </c>
    </row>
    <row r="634" ht="14.25">
      <c r="G634">
        <f t="shared" si="89"/>
        <v>0</v>
      </c>
    </row>
    <row r="635" ht="14.25">
      <c r="G635">
        <f t="shared" si="89"/>
        <v>0</v>
      </c>
    </row>
    <row r="636" ht="14.25">
      <c r="G636">
        <f t="shared" si="89"/>
        <v>0</v>
      </c>
    </row>
    <row r="637" ht="14.25">
      <c r="G637">
        <f t="shared" si="89"/>
        <v>0</v>
      </c>
    </row>
    <row r="638" ht="14.25">
      <c r="G638">
        <f t="shared" si="89"/>
        <v>0</v>
      </c>
    </row>
    <row r="639" ht="14.25">
      <c r="G639">
        <f t="shared" si="89"/>
        <v>0</v>
      </c>
    </row>
    <row r="640" ht="14.25">
      <c r="G640">
        <f t="shared" si="89"/>
        <v>0</v>
      </c>
    </row>
    <row r="641" ht="14.25">
      <c r="G641">
        <f t="shared" si="89"/>
        <v>0</v>
      </c>
    </row>
    <row r="642" ht="14.25">
      <c r="G642">
        <f t="shared" si="89"/>
        <v>0</v>
      </c>
    </row>
    <row r="643" ht="14.25">
      <c r="G643">
        <f t="shared" si="89"/>
        <v>0</v>
      </c>
    </row>
    <row r="644" ht="14.25">
      <c r="G644">
        <f t="shared" si="89"/>
        <v>0</v>
      </c>
    </row>
    <row r="645" ht="14.25">
      <c r="G645">
        <f t="shared" si="89"/>
        <v>0</v>
      </c>
    </row>
    <row r="646" ht="14.25">
      <c r="G646">
        <f t="shared" si="89"/>
        <v>0</v>
      </c>
    </row>
    <row r="647" ht="14.25">
      <c r="G647">
        <f t="shared" si="89"/>
        <v>0</v>
      </c>
    </row>
    <row r="648" ht="14.25">
      <c r="G648">
        <f t="shared" si="89"/>
        <v>0</v>
      </c>
    </row>
    <row r="649" ht="14.25">
      <c r="G649">
        <f t="shared" si="89"/>
        <v>0</v>
      </c>
    </row>
    <row r="650" ht="14.25">
      <c r="G650">
        <f t="shared" si="89"/>
        <v>0</v>
      </c>
    </row>
    <row r="651" ht="14.25">
      <c r="G651">
        <f t="shared" si="89"/>
        <v>0</v>
      </c>
    </row>
    <row r="652" ht="14.25">
      <c r="G652">
        <f t="shared" si="89"/>
        <v>0</v>
      </c>
    </row>
    <row r="653" ht="14.25">
      <c r="G653">
        <f t="shared" si="89"/>
        <v>0</v>
      </c>
    </row>
    <row r="654" ht="14.25">
      <c r="G654">
        <f t="shared" si="89"/>
        <v>0</v>
      </c>
    </row>
    <row r="655" ht="14.25">
      <c r="G655">
        <f t="shared" si="89"/>
        <v>0</v>
      </c>
    </row>
  </sheetData>
  <sheetProtection/>
  <mergeCells count="36">
    <mergeCell ref="A1:C1"/>
    <mergeCell ref="D1:E1"/>
    <mergeCell ref="A2:C2"/>
    <mergeCell ref="D2:E2"/>
    <mergeCell ref="C25:C26"/>
    <mergeCell ref="C36:C37"/>
    <mergeCell ref="C47:C48"/>
    <mergeCell ref="C58:C59"/>
    <mergeCell ref="C69:C70"/>
    <mergeCell ref="C80:C81"/>
    <mergeCell ref="C91:C92"/>
    <mergeCell ref="C102:C103"/>
    <mergeCell ref="C112:C113"/>
    <mergeCell ref="C123:C124"/>
    <mergeCell ref="C134:C135"/>
    <mergeCell ref="C145:C146"/>
    <mergeCell ref="C156:C157"/>
    <mergeCell ref="C167:C168"/>
    <mergeCell ref="C178:C179"/>
    <mergeCell ref="C189:C190"/>
    <mergeCell ref="L25:L26"/>
    <mergeCell ref="L36:L37"/>
    <mergeCell ref="L47:L48"/>
    <mergeCell ref="L58:L59"/>
    <mergeCell ref="L69:L70"/>
    <mergeCell ref="L80:L81"/>
    <mergeCell ref="L91:L92"/>
    <mergeCell ref="L102:L103"/>
    <mergeCell ref="L112:L113"/>
    <mergeCell ref="L123:L124"/>
    <mergeCell ref="L134:L135"/>
    <mergeCell ref="L145:L146"/>
    <mergeCell ref="L156:L157"/>
    <mergeCell ref="L167:L168"/>
    <mergeCell ref="L178:L179"/>
    <mergeCell ref="L189:L190"/>
  </mergeCells>
  <printOptions/>
  <pageMargins left="0.7" right="0.7" top="0.75" bottom="0.75" header="0.3" footer="0.3"/>
  <pageSetup orientation="portrait" paperSize="9"/>
  <ignoredErrors>
    <ignoredError sqref="E8:E23" formula="1"/>
  </ignoredErrors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2"/>
  <dimension ref="A1:AN104"/>
  <sheetViews>
    <sheetView showGridLines="0" zoomScale="67" zoomScaleNormal="67" zoomScaleSheetLayoutView="100" workbookViewId="0" topLeftCell="A1">
      <selection activeCell="E5" sqref="E5:L8"/>
    </sheetView>
  </sheetViews>
  <sheetFormatPr defaultColWidth="8.7109375" defaultRowHeight="15"/>
  <cols>
    <col min="1" max="1" width="32.7109375" style="2" customWidth="1"/>
    <col min="2" max="2" width="20.7109375" style="2" customWidth="1"/>
    <col min="3" max="3" width="8.7109375" style="2" customWidth="1"/>
    <col min="4" max="4" width="26.7109375" style="2" customWidth="1"/>
    <col min="5" max="12" width="8.7109375" style="2" customWidth="1"/>
    <col min="13" max="14" width="12.7109375" style="3" customWidth="1"/>
    <col min="15" max="16384" width="8.7109375" style="2" customWidth="1"/>
  </cols>
  <sheetData>
    <row r="1" spans="1:2" ht="18.75">
      <c r="A1" s="4"/>
      <c r="B1" s="4"/>
    </row>
    <row r="2" spans="1:12" ht="23.25" customHeight="1">
      <c r="A2" s="4"/>
      <c r="B2" s="4"/>
      <c r="C2" s="68" t="s">
        <v>91</v>
      </c>
      <c r="D2" s="69"/>
      <c r="E2" s="70">
        <f>C5</f>
        <v>0</v>
      </c>
      <c r="F2" s="71"/>
      <c r="G2" s="72">
        <f>C6</f>
        <v>0</v>
      </c>
      <c r="H2" s="71"/>
      <c r="I2" s="72">
        <f>C7</f>
        <v>0</v>
      </c>
      <c r="J2" s="71"/>
      <c r="K2" s="72">
        <f>C8</f>
        <v>0</v>
      </c>
      <c r="L2" s="71"/>
    </row>
    <row r="3" spans="1:12" ht="18.75">
      <c r="A3" s="4"/>
      <c r="B3" s="4"/>
      <c r="C3" s="73"/>
      <c r="D3" s="74"/>
      <c r="E3" s="75"/>
      <c r="F3" s="76"/>
      <c r="G3" s="77"/>
      <c r="H3" s="76"/>
      <c r="I3" s="77"/>
      <c r="J3" s="76"/>
      <c r="K3" s="77"/>
      <c r="L3" s="76"/>
    </row>
    <row r="4" spans="2:15" s="1" customFormat="1" ht="129.75" customHeight="1">
      <c r="B4" s="10"/>
      <c r="C4" s="11" t="s">
        <v>84</v>
      </c>
      <c r="D4" s="78" t="s">
        <v>92</v>
      </c>
      <c r="E4" s="13">
        <f>_xlfn.IFERROR(VLOOKUP($E2,'PRIPREMA (STATUS)'!$A$5:$F$128,2)&amp;" "&amp;VLOOKUP($E2,'PRIPREMA (STATUS)'!$A$5:$F$128,3),"")</f>
      </c>
      <c r="F4" s="14"/>
      <c r="G4" s="13">
        <f>_xlfn.IFERROR(VLOOKUP(G2,'PRIPREMA (STATUS)'!$A$5:$F$128,2)&amp;" "&amp;VLOOKUP(G2,'PRIPREMA (STATUS)'!$A$5:$F$128,3),"")</f>
      </c>
      <c r="H4" s="14"/>
      <c r="I4" s="13">
        <f>_xlfn.IFERROR(VLOOKUP(I2,'PRIPREMA (STATUS)'!$A$5:$F$128,2)&amp;" "&amp;VLOOKUP(I2,'PRIPREMA (STATUS)'!$A$5:$F$128,3),"")</f>
      </c>
      <c r="J4" s="14"/>
      <c r="K4" s="13">
        <f>_xlfn.IFERROR(VLOOKUP(K2,'PRIPREMA (STATUS)'!$A$5:$F$128,2)&amp;" "&amp;VLOOKUP(K2,'PRIPREMA (STATUS)'!$A$5:$F$128,3),"")</f>
      </c>
      <c r="L4" s="14"/>
      <c r="M4" s="37" t="s">
        <v>86</v>
      </c>
      <c r="N4" s="38"/>
      <c r="O4" s="1" t="s">
        <v>42</v>
      </c>
    </row>
    <row r="5" spans="2:15" ht="45" customHeight="1">
      <c r="B5" s="15"/>
      <c r="C5" s="44"/>
      <c r="D5" s="17">
        <f>_xlfn.IFERROR(VLOOKUP(C5,'PRIPREMA (STATUS)'!$A$5:$F$128,2)&amp;" "&amp;VLOOKUP(C5,'PRIPREMA (STATUS)'!$A$5:$F$128,3),"")</f>
      </c>
      <c r="E5" s="45"/>
      <c r="F5" s="46"/>
      <c r="G5" s="47"/>
      <c r="H5" s="48"/>
      <c r="I5" s="47"/>
      <c r="J5" s="48"/>
      <c r="K5" s="47"/>
      <c r="L5" s="48"/>
      <c r="M5" s="39">
        <f>SUM(G5,I5,K5)</f>
        <v>0</v>
      </c>
      <c r="N5" s="39">
        <f>SUM(H5,J5,L5)</f>
        <v>0</v>
      </c>
      <c r="O5" s="40" t="e">
        <f>M5/E9</f>
        <v>#DIV/0!</v>
      </c>
    </row>
    <row r="6" spans="2:15" ht="45" customHeight="1">
      <c r="B6" s="15"/>
      <c r="C6" s="44"/>
      <c r="D6" s="22">
        <f>_xlfn.IFERROR(VLOOKUP(C6,'PRIPREMA (STATUS)'!$A$5:$F$128,2)&amp;" "&amp;VLOOKUP(C6,'PRIPREMA (STATUS)'!$A$5:$F$128,3),"")</f>
      </c>
      <c r="E6" s="49"/>
      <c r="F6" s="50"/>
      <c r="G6" s="51"/>
      <c r="H6" s="52"/>
      <c r="I6" s="47"/>
      <c r="J6" s="48"/>
      <c r="K6" s="47"/>
      <c r="L6" s="48"/>
      <c r="M6" s="39">
        <f>SUM(E6,I6,K6)</f>
        <v>0</v>
      </c>
      <c r="N6" s="39">
        <f>SUM(F6,J6,L6)</f>
        <v>0</v>
      </c>
      <c r="O6" s="40" t="e">
        <f>M6/G9</f>
        <v>#DIV/0!</v>
      </c>
    </row>
    <row r="7" spans="2:15" ht="45" customHeight="1">
      <c r="B7" s="15"/>
      <c r="C7" s="44"/>
      <c r="D7" s="22">
        <f>_xlfn.IFERROR(VLOOKUP(C7,'PRIPREMA (STATUS)'!$A$5:$F$128,2)&amp;" "&amp;VLOOKUP(C7,'PRIPREMA (STATUS)'!$A$5:$F$128,3),"")</f>
      </c>
      <c r="E7" s="49"/>
      <c r="F7" s="50"/>
      <c r="G7" s="49"/>
      <c r="H7" s="50"/>
      <c r="I7" s="51"/>
      <c r="J7" s="52"/>
      <c r="K7" s="55"/>
      <c r="L7" s="56"/>
      <c r="M7" s="39">
        <f>SUM(E7,G7,K7)</f>
        <v>0</v>
      </c>
      <c r="N7" s="39">
        <f>SUM(F7,H7,L7)</f>
        <v>0</v>
      </c>
      <c r="O7" s="40" t="e">
        <f>M7/I9</f>
        <v>#DIV/0!</v>
      </c>
    </row>
    <row r="8" spans="2:15" ht="45" customHeight="1">
      <c r="B8" s="15"/>
      <c r="C8" s="44"/>
      <c r="D8" s="22">
        <f>_xlfn.IFERROR(VLOOKUP(C8,'PRIPREMA (STATUS)'!$A$5:$F$128,2)&amp;" "&amp;VLOOKUP(C8,'PRIPREMA (STATUS)'!$A$5:$F$128,3),"")</f>
      </c>
      <c r="E8" s="47"/>
      <c r="F8" s="48"/>
      <c r="G8" s="47"/>
      <c r="H8" s="48"/>
      <c r="I8" s="47"/>
      <c r="J8" s="48"/>
      <c r="K8" s="57"/>
      <c r="L8" s="58"/>
      <c r="M8" s="39">
        <f>SUM(E8,G8,I8)</f>
        <v>0</v>
      </c>
      <c r="N8" s="39">
        <f>SUM(F8,H8,J8)</f>
        <v>0</v>
      </c>
      <c r="O8" s="40" t="e">
        <f>M8/K9</f>
        <v>#DIV/0!</v>
      </c>
    </row>
    <row r="9" spans="5:11" ht="18">
      <c r="E9" s="2">
        <f>COUNTIF(E5:E8,"&lt;&gt;")</f>
        <v>0</v>
      </c>
      <c r="G9" s="2">
        <f>COUNTIF(G5:G8,"&lt;&gt;")</f>
        <v>0</v>
      </c>
      <c r="I9" s="2">
        <f>COUNTIF(I5:I8,"&lt;&gt;")</f>
        <v>0</v>
      </c>
      <c r="K9" s="2">
        <f>COUNTIF(K5:K8,"&lt;&gt;")</f>
        <v>0</v>
      </c>
    </row>
    <row r="99" spans="1:40" ht="18">
      <c r="A99" s="2" t="s">
        <v>51</v>
      </c>
      <c r="B99" s="2" t="s">
        <v>51</v>
      </c>
      <c r="C99" s="2" t="s">
        <v>51</v>
      </c>
      <c r="D99" s="2" t="s">
        <v>51</v>
      </c>
      <c r="E99" s="2" t="s">
        <v>51</v>
      </c>
      <c r="F99" s="2" t="s">
        <v>51</v>
      </c>
      <c r="G99" s="2" t="s">
        <v>51</v>
      </c>
      <c r="H99" s="2" t="s">
        <v>51</v>
      </c>
      <c r="I99" s="2" t="s">
        <v>51</v>
      </c>
      <c r="J99" s="2" t="s">
        <v>51</v>
      </c>
      <c r="K99" s="2" t="s">
        <v>51</v>
      </c>
      <c r="L99" s="2" t="s">
        <v>51</v>
      </c>
      <c r="M99" s="2" t="s">
        <v>51</v>
      </c>
      <c r="N99" s="2" t="s">
        <v>51</v>
      </c>
      <c r="O99" s="2" t="s">
        <v>51</v>
      </c>
      <c r="P99" s="2" t="s">
        <v>51</v>
      </c>
      <c r="Q99" s="2" t="s">
        <v>51</v>
      </c>
      <c r="R99" s="2" t="s">
        <v>51</v>
      </c>
      <c r="S99" s="2" t="s">
        <v>51</v>
      </c>
      <c r="T99" s="2" t="s">
        <v>51</v>
      </c>
      <c r="U99" s="2" t="s">
        <v>51</v>
      </c>
      <c r="V99" s="2" t="s">
        <v>51</v>
      </c>
      <c r="W99" s="2" t="s">
        <v>51</v>
      </c>
      <c r="X99" s="2" t="s">
        <v>51</v>
      </c>
      <c r="Y99" s="2" t="s">
        <v>51</v>
      </c>
      <c r="Z99" s="2" t="s">
        <v>51</v>
      </c>
      <c r="AA99" s="2" t="s">
        <v>51</v>
      </c>
      <c r="AB99" s="2" t="s">
        <v>51</v>
      </c>
      <c r="AC99" s="2" t="s">
        <v>51</v>
      </c>
      <c r="AD99" s="2" t="s">
        <v>51</v>
      </c>
      <c r="AE99" s="2" t="s">
        <v>51</v>
      </c>
      <c r="AF99" s="2" t="s">
        <v>51</v>
      </c>
      <c r="AG99" s="2" t="s">
        <v>51</v>
      </c>
      <c r="AH99" s="2" t="s">
        <v>51</v>
      </c>
      <c r="AI99" s="2" t="s">
        <v>51</v>
      </c>
      <c r="AJ99" s="2" t="s">
        <v>51</v>
      </c>
      <c r="AK99" s="2" t="s">
        <v>51</v>
      </c>
      <c r="AL99" s="2" t="s">
        <v>51</v>
      </c>
      <c r="AM99" s="2" t="s">
        <v>51</v>
      </c>
      <c r="AN99" s="2" t="s">
        <v>51</v>
      </c>
    </row>
    <row r="100" spans="2:5" ht="18">
      <c r="B100" s="41" t="s">
        <v>88</v>
      </c>
      <c r="C100" s="41" t="s">
        <v>89</v>
      </c>
      <c r="D100" s="41" t="s">
        <v>90</v>
      </c>
      <c r="E100" s="41" t="s">
        <v>42</v>
      </c>
    </row>
    <row r="101" spans="2:5" ht="18">
      <c r="B101" s="2">
        <f>C5</f>
        <v>0</v>
      </c>
      <c r="C101" s="2">
        <f>M5</f>
        <v>0</v>
      </c>
      <c r="D101" s="2">
        <f>N5</f>
        <v>0</v>
      </c>
      <c r="E101" s="2" t="e">
        <f>O5</f>
        <v>#DIV/0!</v>
      </c>
    </row>
    <row r="102" spans="2:5" ht="18">
      <c r="B102" s="2">
        <f aca="true" t="shared" si="0" ref="B102:B104">C6</f>
        <v>0</v>
      </c>
      <c r="C102" s="2">
        <f aca="true" t="shared" si="1" ref="C102:E104">M6</f>
        <v>0</v>
      </c>
      <c r="D102" s="2">
        <f t="shared" si="1"/>
        <v>0</v>
      </c>
      <c r="E102" s="2" t="e">
        <f t="shared" si="1"/>
        <v>#DIV/0!</v>
      </c>
    </row>
    <row r="103" spans="2:5" ht="18">
      <c r="B103" s="2">
        <f t="shared" si="0"/>
        <v>0</v>
      </c>
      <c r="C103" s="2">
        <f t="shared" si="1"/>
        <v>0</v>
      </c>
      <c r="D103" s="2">
        <f t="shared" si="1"/>
        <v>0</v>
      </c>
      <c r="E103" s="2" t="e">
        <f t="shared" si="1"/>
        <v>#DIV/0!</v>
      </c>
    </row>
    <row r="104" spans="2:5" ht="18">
      <c r="B104" s="2">
        <f t="shared" si="0"/>
        <v>0</v>
      </c>
      <c r="C104" s="2">
        <f t="shared" si="1"/>
        <v>0</v>
      </c>
      <c r="D104" s="2">
        <f t="shared" si="1"/>
        <v>0</v>
      </c>
      <c r="E104" s="2" t="e">
        <f t="shared" si="1"/>
        <v>#DIV/0!</v>
      </c>
    </row>
  </sheetData>
  <sheetProtection/>
  <mergeCells count="10">
    <mergeCell ref="E4:F4"/>
    <mergeCell ref="G4:H4"/>
    <mergeCell ref="I4:J4"/>
    <mergeCell ref="K4:L4"/>
    <mergeCell ref="M4:N4"/>
    <mergeCell ref="C2:D3"/>
    <mergeCell ref="E2:F3"/>
    <mergeCell ref="G2:H3"/>
    <mergeCell ref="I2:J3"/>
    <mergeCell ref="K2:L3"/>
  </mergeCells>
  <printOptions/>
  <pageMargins left="0.7" right="0.7" top="0.75" bottom="0.75" header="0.3" footer="0.3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3"/>
  <dimension ref="A1:AN104"/>
  <sheetViews>
    <sheetView showGridLines="0" zoomScale="67" zoomScaleNormal="67" zoomScaleSheetLayoutView="100" workbookViewId="0" topLeftCell="A1">
      <selection activeCell="E5" sqref="E5:L8"/>
    </sheetView>
  </sheetViews>
  <sheetFormatPr defaultColWidth="8.7109375" defaultRowHeight="15"/>
  <cols>
    <col min="1" max="1" width="32.7109375" style="2" customWidth="1"/>
    <col min="2" max="2" width="20.7109375" style="2" customWidth="1"/>
    <col min="3" max="3" width="8.7109375" style="2" customWidth="1"/>
    <col min="4" max="4" width="26.7109375" style="2" customWidth="1"/>
    <col min="5" max="12" width="8.7109375" style="2" customWidth="1"/>
    <col min="13" max="14" width="12.7109375" style="3" customWidth="1"/>
    <col min="15" max="15" width="8.7109375" style="2" customWidth="1"/>
    <col min="16" max="16384" width="8.7109375" style="2" customWidth="1"/>
  </cols>
  <sheetData>
    <row r="1" spans="1:2" ht="18.75">
      <c r="A1" s="4"/>
      <c r="B1" s="4"/>
    </row>
    <row r="2" spans="1:12" ht="23.25" customHeight="1">
      <c r="A2" s="4"/>
      <c r="B2" s="4"/>
      <c r="C2" s="68" t="s">
        <v>91</v>
      </c>
      <c r="D2" s="69"/>
      <c r="E2" s="70">
        <f>C5</f>
        <v>0</v>
      </c>
      <c r="F2" s="71"/>
      <c r="G2" s="72">
        <f>C6</f>
        <v>0</v>
      </c>
      <c r="H2" s="71"/>
      <c r="I2" s="72">
        <f>C7</f>
        <v>0</v>
      </c>
      <c r="J2" s="71"/>
      <c r="K2" s="72">
        <f>C8</f>
        <v>0</v>
      </c>
      <c r="L2" s="71"/>
    </row>
    <row r="3" spans="1:12" ht="18.75">
      <c r="A3" s="4"/>
      <c r="B3" s="4"/>
      <c r="C3" s="73"/>
      <c r="D3" s="74"/>
      <c r="E3" s="75"/>
      <c r="F3" s="76"/>
      <c r="G3" s="77"/>
      <c r="H3" s="76"/>
      <c r="I3" s="77"/>
      <c r="J3" s="76"/>
      <c r="K3" s="77"/>
      <c r="L3" s="76"/>
    </row>
    <row r="4" spans="2:15" s="1" customFormat="1" ht="129.75" customHeight="1">
      <c r="B4" s="10"/>
      <c r="C4" s="11" t="s">
        <v>84</v>
      </c>
      <c r="D4" s="78" t="s">
        <v>92</v>
      </c>
      <c r="E4" s="13">
        <f>_xlfn.IFERROR(VLOOKUP($E2,'PRIPREMA (STATUS)'!$A$5:$F$128,2)&amp;" "&amp;VLOOKUP($E2,'PRIPREMA (STATUS)'!$A$5:$F$128,3),"")</f>
      </c>
      <c r="F4" s="14"/>
      <c r="G4" s="13">
        <f>_xlfn.IFERROR(VLOOKUP(G2,'PRIPREMA (STATUS)'!$A$5:$F$128,2)&amp;" "&amp;VLOOKUP(G2,'PRIPREMA (STATUS)'!$A$5:$F$128,3),"")</f>
      </c>
      <c r="H4" s="14"/>
      <c r="I4" s="13">
        <f>_xlfn.IFERROR(VLOOKUP(I2,'PRIPREMA (STATUS)'!$A$5:$F$128,2)&amp;" "&amp;VLOOKUP(I2,'PRIPREMA (STATUS)'!$A$5:$F$128,3),"")</f>
      </c>
      <c r="J4" s="14"/>
      <c r="K4" s="13">
        <f>_xlfn.IFERROR(VLOOKUP(K2,'PRIPREMA (STATUS)'!$A$5:$F$128,2)&amp;" "&amp;VLOOKUP(K2,'PRIPREMA (STATUS)'!$A$5:$F$128,3),"")</f>
      </c>
      <c r="L4" s="14"/>
      <c r="M4" s="37" t="s">
        <v>86</v>
      </c>
      <c r="N4" s="38"/>
      <c r="O4" s="1" t="s">
        <v>42</v>
      </c>
    </row>
    <row r="5" spans="2:15" ht="45" customHeight="1">
      <c r="B5" s="15"/>
      <c r="C5" s="44"/>
      <c r="D5" s="17">
        <f>_xlfn.IFERROR(VLOOKUP(C5,'PRIPREMA (STATUS)'!$A$5:$F$128,2)&amp;" "&amp;VLOOKUP(C5,'PRIPREMA (STATUS)'!$A$5:$F$128,3),"")</f>
      </c>
      <c r="E5" s="45"/>
      <c r="F5" s="46"/>
      <c r="G5" s="47"/>
      <c r="H5" s="48"/>
      <c r="I5" s="47"/>
      <c r="J5" s="48"/>
      <c r="K5" s="47"/>
      <c r="L5" s="48"/>
      <c r="M5" s="39">
        <f>SUM(G5,I5,K5)</f>
        <v>0</v>
      </c>
      <c r="N5" s="39">
        <f>SUM(H5,J5,L5)</f>
        <v>0</v>
      </c>
      <c r="O5" s="40" t="e">
        <f>M5/E9</f>
        <v>#DIV/0!</v>
      </c>
    </row>
    <row r="6" spans="2:15" ht="45" customHeight="1">
      <c r="B6" s="15"/>
      <c r="C6" s="44"/>
      <c r="D6" s="22">
        <f>_xlfn.IFERROR(VLOOKUP(C6,'PRIPREMA (STATUS)'!$A$5:$F$128,2)&amp;" "&amp;VLOOKUP(C6,'PRIPREMA (STATUS)'!$A$5:$F$128,3),"")</f>
      </c>
      <c r="E6" s="49"/>
      <c r="F6" s="50"/>
      <c r="G6" s="51"/>
      <c r="H6" s="52"/>
      <c r="I6" s="47"/>
      <c r="J6" s="48"/>
      <c r="K6" s="47"/>
      <c r="L6" s="48"/>
      <c r="M6" s="39">
        <f>SUM(E6,I6,K6)</f>
        <v>0</v>
      </c>
      <c r="N6" s="39">
        <f>SUM(F6,J6,L6)</f>
        <v>0</v>
      </c>
      <c r="O6" s="40" t="e">
        <f>M6/G9</f>
        <v>#DIV/0!</v>
      </c>
    </row>
    <row r="7" spans="2:15" ht="45" customHeight="1">
      <c r="B7" s="15"/>
      <c r="C7" s="44"/>
      <c r="D7" s="22">
        <f>_xlfn.IFERROR(VLOOKUP(C7,'PRIPREMA (STATUS)'!$A$5:$F$128,2)&amp;" "&amp;VLOOKUP(C7,'PRIPREMA (STATUS)'!$A$5:$F$128,3),"")</f>
      </c>
      <c r="E7" s="49"/>
      <c r="F7" s="50"/>
      <c r="G7" s="49"/>
      <c r="H7" s="50"/>
      <c r="I7" s="51"/>
      <c r="J7" s="52"/>
      <c r="K7" s="55"/>
      <c r="L7" s="56"/>
      <c r="M7" s="39">
        <f>SUM(E7,G7,K7)</f>
        <v>0</v>
      </c>
      <c r="N7" s="39">
        <f>SUM(F7,H7,L7)</f>
        <v>0</v>
      </c>
      <c r="O7" s="40" t="e">
        <f>M7/I9</f>
        <v>#DIV/0!</v>
      </c>
    </row>
    <row r="8" spans="2:15" ht="45" customHeight="1">
      <c r="B8" s="15"/>
      <c r="C8" s="44"/>
      <c r="D8" s="22">
        <f>_xlfn.IFERROR(VLOOKUP(C8,'PRIPREMA (STATUS)'!$A$5:$F$128,2)&amp;" "&amp;VLOOKUP(C8,'PRIPREMA (STATUS)'!$A$5:$F$128,3),"")</f>
      </c>
      <c r="E8" s="47"/>
      <c r="F8" s="48"/>
      <c r="G8" s="47"/>
      <c r="H8" s="48"/>
      <c r="I8" s="47"/>
      <c r="J8" s="48"/>
      <c r="K8" s="57"/>
      <c r="L8" s="58"/>
      <c r="M8" s="39">
        <f>SUM(E8,G8,I8)</f>
        <v>0</v>
      </c>
      <c r="N8" s="39">
        <f>SUM(F8,H8,J8)</f>
        <v>0</v>
      </c>
      <c r="O8" s="40" t="e">
        <f>M8/K9</f>
        <v>#DIV/0!</v>
      </c>
    </row>
    <row r="9" spans="4:16" ht="18">
      <c r="D9" s="10"/>
      <c r="E9" s="10">
        <f>COUNTIF(E5:E8,"&lt;&gt;")</f>
        <v>0</v>
      </c>
      <c r="F9" s="10"/>
      <c r="G9" s="10">
        <f>COUNTIF(G5:G8,"&lt;&gt;")</f>
        <v>0</v>
      </c>
      <c r="H9" s="10"/>
      <c r="I9" s="10">
        <f>COUNTIF(I5:I8,"&lt;&gt;")</f>
        <v>0</v>
      </c>
      <c r="J9" s="10"/>
      <c r="K9" s="10">
        <f>COUNTIF(K5:K8,"&lt;&gt;")</f>
        <v>0</v>
      </c>
      <c r="L9" s="10"/>
      <c r="M9" s="79"/>
      <c r="N9" s="79"/>
      <c r="O9" s="10"/>
      <c r="P9" s="10"/>
    </row>
    <row r="99" spans="1:40" ht="18">
      <c r="A99" s="2" t="s">
        <v>51</v>
      </c>
      <c r="B99" s="2" t="s">
        <v>51</v>
      </c>
      <c r="C99" s="2" t="s">
        <v>51</v>
      </c>
      <c r="D99" s="2" t="s">
        <v>51</v>
      </c>
      <c r="E99" s="2" t="s">
        <v>51</v>
      </c>
      <c r="F99" s="2" t="s">
        <v>51</v>
      </c>
      <c r="G99" s="2" t="s">
        <v>51</v>
      </c>
      <c r="H99" s="2" t="s">
        <v>51</v>
      </c>
      <c r="I99" s="2" t="s">
        <v>51</v>
      </c>
      <c r="J99" s="2" t="s">
        <v>51</v>
      </c>
      <c r="K99" s="2" t="s">
        <v>51</v>
      </c>
      <c r="L99" s="2" t="s">
        <v>51</v>
      </c>
      <c r="M99" s="2" t="s">
        <v>51</v>
      </c>
      <c r="N99" s="2" t="s">
        <v>51</v>
      </c>
      <c r="O99" s="2" t="s">
        <v>51</v>
      </c>
      <c r="P99" s="2" t="s">
        <v>51</v>
      </c>
      <c r="Q99" s="2" t="s">
        <v>51</v>
      </c>
      <c r="R99" s="2" t="s">
        <v>51</v>
      </c>
      <c r="S99" s="2" t="s">
        <v>51</v>
      </c>
      <c r="T99" s="2" t="s">
        <v>51</v>
      </c>
      <c r="U99" s="2" t="s">
        <v>51</v>
      </c>
      <c r="V99" s="2" t="s">
        <v>51</v>
      </c>
      <c r="W99" s="2" t="s">
        <v>51</v>
      </c>
      <c r="X99" s="2" t="s">
        <v>51</v>
      </c>
      <c r="Y99" s="2" t="s">
        <v>51</v>
      </c>
      <c r="Z99" s="2" t="s">
        <v>51</v>
      </c>
      <c r="AA99" s="2" t="s">
        <v>51</v>
      </c>
      <c r="AB99" s="2" t="s">
        <v>51</v>
      </c>
      <c r="AC99" s="2" t="s">
        <v>51</v>
      </c>
      <c r="AD99" s="2" t="s">
        <v>51</v>
      </c>
      <c r="AE99" s="2" t="s">
        <v>51</v>
      </c>
      <c r="AF99" s="2" t="s">
        <v>51</v>
      </c>
      <c r="AG99" s="2" t="s">
        <v>51</v>
      </c>
      <c r="AH99" s="2" t="s">
        <v>51</v>
      </c>
      <c r="AI99" s="2" t="s">
        <v>51</v>
      </c>
      <c r="AJ99" s="2" t="s">
        <v>51</v>
      </c>
      <c r="AK99" s="2" t="s">
        <v>51</v>
      </c>
      <c r="AL99" s="2" t="s">
        <v>51</v>
      </c>
      <c r="AM99" s="2" t="s">
        <v>51</v>
      </c>
      <c r="AN99" s="2" t="s">
        <v>51</v>
      </c>
    </row>
    <row r="100" spans="2:5" ht="18">
      <c r="B100" s="41" t="s">
        <v>88</v>
      </c>
      <c r="C100" s="41" t="s">
        <v>89</v>
      </c>
      <c r="D100" s="41" t="s">
        <v>90</v>
      </c>
      <c r="E100" s="41" t="s">
        <v>42</v>
      </c>
    </row>
    <row r="101" spans="2:5" ht="18">
      <c r="B101" s="2">
        <f>C5</f>
        <v>0</v>
      </c>
      <c r="C101" s="2">
        <f>M5</f>
        <v>0</v>
      </c>
      <c r="D101" s="2">
        <f>N5</f>
        <v>0</v>
      </c>
      <c r="E101" s="2" t="e">
        <f>O5</f>
        <v>#DIV/0!</v>
      </c>
    </row>
    <row r="102" spans="2:5" ht="18">
      <c r="B102" s="2">
        <f aca="true" t="shared" si="0" ref="B102:B104">C6</f>
        <v>0</v>
      </c>
      <c r="C102" s="2">
        <f aca="true" t="shared" si="1" ref="C102:E104">M6</f>
        <v>0</v>
      </c>
      <c r="D102" s="2">
        <f t="shared" si="1"/>
        <v>0</v>
      </c>
      <c r="E102" s="2" t="e">
        <f t="shared" si="1"/>
        <v>#DIV/0!</v>
      </c>
    </row>
    <row r="103" spans="2:5" ht="18">
      <c r="B103" s="2">
        <f t="shared" si="0"/>
        <v>0</v>
      </c>
      <c r="C103" s="2">
        <f t="shared" si="1"/>
        <v>0</v>
      </c>
      <c r="D103" s="2">
        <f t="shared" si="1"/>
        <v>0</v>
      </c>
      <c r="E103" s="2" t="e">
        <f t="shared" si="1"/>
        <v>#DIV/0!</v>
      </c>
    </row>
    <row r="104" spans="2:5" ht="18">
      <c r="B104" s="2">
        <f t="shared" si="0"/>
        <v>0</v>
      </c>
      <c r="C104" s="2">
        <f t="shared" si="1"/>
        <v>0</v>
      </c>
      <c r="D104" s="2">
        <f t="shared" si="1"/>
        <v>0</v>
      </c>
      <c r="E104" s="2" t="e">
        <f t="shared" si="1"/>
        <v>#DIV/0!</v>
      </c>
    </row>
  </sheetData>
  <sheetProtection/>
  <mergeCells count="10">
    <mergeCell ref="E4:F4"/>
    <mergeCell ref="G4:H4"/>
    <mergeCell ref="I4:J4"/>
    <mergeCell ref="K4:L4"/>
    <mergeCell ref="M4:N4"/>
    <mergeCell ref="C2:D3"/>
    <mergeCell ref="E2:F3"/>
    <mergeCell ref="G2:H3"/>
    <mergeCell ref="I2:J3"/>
    <mergeCell ref="K2:L3"/>
  </mergeCells>
  <printOptions/>
  <pageMargins left="0.7" right="0.7" top="0.75" bottom="0.75" header="0.3" footer="0.3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4"/>
  <dimension ref="A1:AP107"/>
  <sheetViews>
    <sheetView showGridLines="0" tabSelected="1" zoomScale="67" zoomScaleNormal="67" zoomScaleSheetLayoutView="100" workbookViewId="0" topLeftCell="A3">
      <selection activeCell="A4" sqref="A4"/>
    </sheetView>
  </sheetViews>
  <sheetFormatPr defaultColWidth="8.7109375" defaultRowHeight="15"/>
  <cols>
    <col min="1" max="1" width="32.7109375" style="2" customWidth="1"/>
    <col min="2" max="2" width="20.7109375" style="2" customWidth="1"/>
    <col min="3" max="3" width="8.7109375" style="2" customWidth="1"/>
    <col min="4" max="4" width="26.7109375" style="2" customWidth="1"/>
    <col min="5" max="14" width="8.7109375" style="2" customWidth="1"/>
    <col min="15" max="16" width="12.7109375" style="3" customWidth="1"/>
    <col min="17" max="17" width="8.7109375" style="2" customWidth="1"/>
    <col min="18" max="16384" width="8.7109375" style="2" customWidth="1"/>
  </cols>
  <sheetData>
    <row r="1" spans="1:2" ht="18.75">
      <c r="A1" s="4"/>
      <c r="B1" s="4"/>
    </row>
    <row r="2" spans="1:14" ht="23.25" customHeight="1">
      <c r="A2" s="4"/>
      <c r="B2" s="4"/>
      <c r="C2" s="5" t="s">
        <v>91</v>
      </c>
      <c r="D2" s="42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ht="18.75">
      <c r="A3" s="4"/>
      <c r="B3" s="4"/>
      <c r="C3" s="8"/>
      <c r="D3" s="43"/>
      <c r="E3" s="7"/>
      <c r="F3" s="7"/>
      <c r="G3" s="7"/>
      <c r="H3" s="7"/>
      <c r="I3" s="7"/>
      <c r="J3" s="7"/>
      <c r="K3" s="7"/>
      <c r="L3" s="7"/>
      <c r="M3" s="7"/>
      <c r="N3" s="7"/>
    </row>
    <row r="4" spans="2:17" s="1" customFormat="1" ht="129.75" customHeight="1">
      <c r="B4" s="10"/>
      <c r="C4" s="11" t="s">
        <v>84</v>
      </c>
      <c r="D4" s="12" t="s">
        <v>93</v>
      </c>
      <c r="E4" s="13" t="str">
        <f>D5</f>
        <v>ĐOKIĆ MARKO</v>
      </c>
      <c r="F4" s="14"/>
      <c r="G4" s="13" t="str">
        <f>D6</f>
        <v>CARIĆ MATEJA</v>
      </c>
      <c r="H4" s="14"/>
      <c r="I4" s="13" t="str">
        <f>D7</f>
        <v>ŠOLTIŠ LEON</v>
      </c>
      <c r="J4" s="14"/>
      <c r="K4" s="13" t="str">
        <f>D8</f>
        <v>VELJKOVIĆ DIMITRI</v>
      </c>
      <c r="L4" s="14"/>
      <c r="M4" s="13" t="str">
        <f>D9</f>
        <v>PERUNIČIĆ IVAN</v>
      </c>
      <c r="N4" s="14"/>
      <c r="O4" s="37" t="s">
        <v>86</v>
      </c>
      <c r="P4" s="38"/>
      <c r="Q4" s="1" t="s">
        <v>42</v>
      </c>
    </row>
    <row r="5" spans="2:17" ht="45" customHeight="1">
      <c r="B5" s="15"/>
      <c r="C5" s="16">
        <v>1</v>
      </c>
      <c r="D5" s="17" t="str">
        <f>_xlfn.IFERROR(VLOOKUP(C5,'PRIPREMA (STATUS)'!$A$5:$F$128,2)&amp;" "&amp;VLOOKUP(C5,'PRIPREMA (STATUS)'!$A$5:$F$128,3),"")</f>
        <v>ĐOKIĆ MARKO</v>
      </c>
      <c r="E5" s="62"/>
      <c r="F5" s="63"/>
      <c r="G5" s="25">
        <v>4</v>
      </c>
      <c r="H5" s="26">
        <v>0</v>
      </c>
      <c r="I5" s="25">
        <v>4</v>
      </c>
      <c r="J5" s="26">
        <v>0</v>
      </c>
      <c r="K5" s="25">
        <v>4</v>
      </c>
      <c r="L5" s="26"/>
      <c r="M5" s="29">
        <v>4</v>
      </c>
      <c r="N5" s="30">
        <v>0</v>
      </c>
      <c r="O5" s="39">
        <f>SUM(G5,I5,K5,M5)</f>
        <v>16</v>
      </c>
      <c r="P5" s="39">
        <f>SUM(H5,J5,L5,N5)</f>
        <v>0</v>
      </c>
      <c r="Q5" s="40">
        <f>O5/E10</f>
        <v>4</v>
      </c>
    </row>
    <row r="6" spans="2:17" ht="45" customHeight="1">
      <c r="B6" s="15"/>
      <c r="C6" s="16">
        <v>2</v>
      </c>
      <c r="D6" s="22" t="str">
        <f>_xlfn.IFERROR(VLOOKUP(C6,'PRIPREMA (STATUS)'!$A$5:$F$128,2)&amp;" "&amp;VLOOKUP(C6,'PRIPREMA (STATUS)'!$A$5:$F$128,3),"")</f>
        <v>CARIĆ MATEJA</v>
      </c>
      <c r="E6" s="23">
        <v>4</v>
      </c>
      <c r="F6" s="24">
        <v>0</v>
      </c>
      <c r="G6" s="18"/>
      <c r="H6" s="19"/>
      <c r="I6" s="25">
        <v>4</v>
      </c>
      <c r="J6" s="26">
        <v>0</v>
      </c>
      <c r="K6" s="25">
        <v>0</v>
      </c>
      <c r="L6" s="26">
        <v>4</v>
      </c>
      <c r="M6" s="29">
        <v>0</v>
      </c>
      <c r="N6" s="30">
        <v>4</v>
      </c>
      <c r="O6" s="39">
        <f>SUM(E6,I6,K6,M6)</f>
        <v>8</v>
      </c>
      <c r="P6" s="39">
        <f>SUM(F6,J6,L6,N6)</f>
        <v>8</v>
      </c>
      <c r="Q6" s="40">
        <f>O6/G10</f>
        <v>2</v>
      </c>
    </row>
    <row r="7" spans="2:17" ht="45" customHeight="1">
      <c r="B7" s="15"/>
      <c r="C7" s="16">
        <v>8</v>
      </c>
      <c r="D7" s="22" t="str">
        <f>_xlfn.IFERROR(VLOOKUP(C7,'PRIPREMA (STATUS)'!$A$5:$F$128,2)&amp;" "&amp;VLOOKUP(C7,'PRIPREMA (STATUS)'!$A$5:$F$128,3),"")</f>
        <v>ŠOLTIŠ LEON</v>
      </c>
      <c r="E7" s="23">
        <v>4</v>
      </c>
      <c r="F7" s="24">
        <v>0</v>
      </c>
      <c r="G7" s="23">
        <v>4</v>
      </c>
      <c r="H7" s="24">
        <v>0</v>
      </c>
      <c r="I7" s="18"/>
      <c r="J7" s="19"/>
      <c r="K7" s="31">
        <v>0</v>
      </c>
      <c r="L7" s="32">
        <v>4</v>
      </c>
      <c r="M7" s="29">
        <v>0</v>
      </c>
      <c r="N7" s="30">
        <v>4</v>
      </c>
      <c r="O7" s="39">
        <f>SUM(E7,G7,K7,M7)</f>
        <v>8</v>
      </c>
      <c r="P7" s="39">
        <f>SUM(F7,H7,L7,N7)</f>
        <v>8</v>
      </c>
      <c r="Q7" s="40">
        <f>O7/I10</f>
        <v>2</v>
      </c>
    </row>
    <row r="8" spans="2:17" ht="45" customHeight="1">
      <c r="B8" s="15"/>
      <c r="C8" s="16">
        <v>5</v>
      </c>
      <c r="D8" s="22" t="str">
        <f>_xlfn.IFERROR(VLOOKUP(C8,'PRIPREMA (STATUS)'!$A$5:$F$128,2)&amp;" "&amp;VLOOKUP(C8,'PRIPREMA (STATUS)'!$A$5:$F$128,3),"")</f>
        <v>VELJKOVIĆ DIMITRI</v>
      </c>
      <c r="E8" s="25">
        <v>4</v>
      </c>
      <c r="F8" s="26">
        <v>0</v>
      </c>
      <c r="G8" s="25">
        <v>4</v>
      </c>
      <c r="H8" s="26">
        <v>0</v>
      </c>
      <c r="I8" s="25">
        <v>4</v>
      </c>
      <c r="J8" s="26">
        <v>0</v>
      </c>
      <c r="K8" s="64"/>
      <c r="L8" s="65"/>
      <c r="M8" s="29">
        <v>0</v>
      </c>
      <c r="N8" s="30">
        <v>4</v>
      </c>
      <c r="O8" s="39">
        <f>SUM(E8,G8,I8,M8)</f>
        <v>12</v>
      </c>
      <c r="P8" s="39">
        <f>SUM(F8,H8,J8,N8)</f>
        <v>4</v>
      </c>
      <c r="Q8" s="40">
        <f>O8/K10</f>
        <v>3</v>
      </c>
    </row>
    <row r="9" spans="2:17" ht="45" customHeight="1">
      <c r="B9" s="15"/>
      <c r="C9" s="16">
        <v>7</v>
      </c>
      <c r="D9" s="22" t="str">
        <f>_xlfn.IFERROR(VLOOKUP(C9,'PRIPREMA (STATUS)'!$A$5:$F$128,2)&amp;" "&amp;VLOOKUP(C9,'PRIPREMA (STATUS)'!$A$5:$F$128,3),"")</f>
        <v>PERUNIČIĆ IVAN</v>
      </c>
      <c r="E9" s="25">
        <v>4</v>
      </c>
      <c r="F9" s="26">
        <v>0</v>
      </c>
      <c r="G9" s="25">
        <v>4</v>
      </c>
      <c r="H9" s="26">
        <v>0</v>
      </c>
      <c r="I9" s="25">
        <v>4</v>
      </c>
      <c r="J9" s="26">
        <v>0</v>
      </c>
      <c r="K9" s="66">
        <v>4</v>
      </c>
      <c r="L9" s="67">
        <v>0</v>
      </c>
      <c r="M9" s="36"/>
      <c r="N9" s="36"/>
      <c r="O9" s="39">
        <f>SUM(E9,G9,I9,K9)</f>
        <v>16</v>
      </c>
      <c r="P9" s="39">
        <f>SUM(F9,H9,J9,L9)</f>
        <v>0</v>
      </c>
      <c r="Q9" s="40">
        <f>O9/M10</f>
        <v>4</v>
      </c>
    </row>
    <row r="10" spans="5:13" ht="18">
      <c r="E10" s="2">
        <f>COUNTIF(E5:E9,"&lt;&gt;")</f>
        <v>4</v>
      </c>
      <c r="G10" s="2">
        <f>COUNTIF(G5:G9,"&lt;&gt;")</f>
        <v>4</v>
      </c>
      <c r="I10" s="2">
        <f>COUNTIF(I5:I9,"&lt;&gt;")</f>
        <v>4</v>
      </c>
      <c r="K10" s="2">
        <f>COUNTIF(K5:K9,"&lt;&gt;")</f>
        <v>4</v>
      </c>
      <c r="M10" s="2">
        <f>COUNTIF(M5:M9,"&lt;&gt;")</f>
        <v>4</v>
      </c>
    </row>
    <row r="100" spans="1:42" ht="18">
      <c r="A100" s="2" t="s">
        <v>51</v>
      </c>
      <c r="B100" s="2" t="s">
        <v>51</v>
      </c>
      <c r="C100" s="2" t="s">
        <v>51</v>
      </c>
      <c r="D100" s="2" t="s">
        <v>51</v>
      </c>
      <c r="E100" s="2" t="s">
        <v>51</v>
      </c>
      <c r="F100" s="2" t="s">
        <v>51</v>
      </c>
      <c r="G100" s="2" t="s">
        <v>51</v>
      </c>
      <c r="H100" s="2" t="s">
        <v>51</v>
      </c>
      <c r="I100" s="2" t="s">
        <v>51</v>
      </c>
      <c r="J100" s="2" t="s">
        <v>51</v>
      </c>
      <c r="K100" s="2" t="s">
        <v>51</v>
      </c>
      <c r="L100" s="2" t="s">
        <v>51</v>
      </c>
      <c r="O100" s="2" t="s">
        <v>51</v>
      </c>
      <c r="P100" s="2" t="s">
        <v>51</v>
      </c>
      <c r="Q100" s="2" t="s">
        <v>51</v>
      </c>
      <c r="R100" s="2" t="s">
        <v>51</v>
      </c>
      <c r="S100" s="2" t="s">
        <v>51</v>
      </c>
      <c r="T100" s="2" t="s">
        <v>51</v>
      </c>
      <c r="U100" s="2" t="s">
        <v>51</v>
      </c>
      <c r="V100" s="2" t="s">
        <v>51</v>
      </c>
      <c r="W100" s="2" t="s">
        <v>51</v>
      </c>
      <c r="X100" s="2" t="s">
        <v>51</v>
      </c>
      <c r="Y100" s="2" t="s">
        <v>51</v>
      </c>
      <c r="Z100" s="2" t="s">
        <v>51</v>
      </c>
      <c r="AA100" s="2" t="s">
        <v>51</v>
      </c>
      <c r="AB100" s="2" t="s">
        <v>51</v>
      </c>
      <c r="AC100" s="2" t="s">
        <v>51</v>
      </c>
      <c r="AD100" s="2" t="s">
        <v>51</v>
      </c>
      <c r="AE100" s="2" t="s">
        <v>51</v>
      </c>
      <c r="AF100" s="2" t="s">
        <v>51</v>
      </c>
      <c r="AG100" s="2" t="s">
        <v>51</v>
      </c>
      <c r="AH100" s="2" t="s">
        <v>51</v>
      </c>
      <c r="AI100" s="2" t="s">
        <v>51</v>
      </c>
      <c r="AJ100" s="2" t="s">
        <v>51</v>
      </c>
      <c r="AK100" s="2" t="s">
        <v>51</v>
      </c>
      <c r="AL100" s="2" t="s">
        <v>51</v>
      </c>
      <c r="AM100" s="2" t="s">
        <v>51</v>
      </c>
      <c r="AN100" s="2" t="s">
        <v>51</v>
      </c>
      <c r="AO100" s="2" t="s">
        <v>51</v>
      </c>
      <c r="AP100" s="2" t="s">
        <v>51</v>
      </c>
    </row>
    <row r="101" spans="2:5" ht="18">
      <c r="B101" s="41" t="s">
        <v>88</v>
      </c>
      <c r="C101" s="41" t="s">
        <v>89</v>
      </c>
      <c r="D101" s="41" t="s">
        <v>90</v>
      </c>
      <c r="E101" s="41" t="s">
        <v>42</v>
      </c>
    </row>
    <row r="102" spans="2:5" ht="18">
      <c r="B102" s="2">
        <f aca="true" t="shared" si="0" ref="B102:B107">C5</f>
        <v>1</v>
      </c>
      <c r="C102" s="2">
        <f aca="true" t="shared" si="1" ref="C102:E107">O5</f>
        <v>16</v>
      </c>
      <c r="D102" s="2">
        <f t="shared" si="1"/>
        <v>0</v>
      </c>
      <c r="E102" s="2">
        <f t="shared" si="1"/>
        <v>4</v>
      </c>
    </row>
    <row r="103" spans="2:5" ht="18">
      <c r="B103" s="2">
        <f t="shared" si="0"/>
        <v>2</v>
      </c>
      <c r="C103" s="2">
        <f t="shared" si="1"/>
        <v>8</v>
      </c>
      <c r="D103" s="2">
        <f t="shared" si="1"/>
        <v>8</v>
      </c>
      <c r="E103" s="2">
        <f t="shared" si="1"/>
        <v>2</v>
      </c>
    </row>
    <row r="104" spans="2:5" ht="18">
      <c r="B104" s="2">
        <f t="shared" si="0"/>
        <v>8</v>
      </c>
      <c r="C104" s="2">
        <f t="shared" si="1"/>
        <v>8</v>
      </c>
      <c r="D104" s="2">
        <f t="shared" si="1"/>
        <v>8</v>
      </c>
      <c r="E104" s="2">
        <f t="shared" si="1"/>
        <v>2</v>
      </c>
    </row>
    <row r="105" spans="2:5" ht="18">
      <c r="B105" s="2">
        <f t="shared" si="0"/>
        <v>5</v>
      </c>
      <c r="C105" s="2">
        <f t="shared" si="1"/>
        <v>12</v>
      </c>
      <c r="D105" s="2">
        <f t="shared" si="1"/>
        <v>4</v>
      </c>
      <c r="E105" s="2">
        <f t="shared" si="1"/>
        <v>3</v>
      </c>
    </row>
    <row r="106" spans="2:5" ht="18">
      <c r="B106" s="2">
        <f t="shared" si="0"/>
        <v>7</v>
      </c>
      <c r="C106" s="2">
        <f t="shared" si="1"/>
        <v>16</v>
      </c>
      <c r="D106" s="2">
        <f t="shared" si="1"/>
        <v>0</v>
      </c>
      <c r="E106" s="2">
        <f t="shared" si="1"/>
        <v>4</v>
      </c>
    </row>
    <row r="107" spans="2:5" ht="18">
      <c r="B107" s="2">
        <f t="shared" si="0"/>
        <v>0</v>
      </c>
      <c r="C107" s="2">
        <f t="shared" si="1"/>
        <v>0</v>
      </c>
      <c r="D107" s="2">
        <f t="shared" si="1"/>
        <v>0</v>
      </c>
      <c r="E107" s="2">
        <f t="shared" si="1"/>
        <v>0</v>
      </c>
    </row>
  </sheetData>
  <sheetProtection/>
  <mergeCells count="11">
    <mergeCell ref="E4:F4"/>
    <mergeCell ref="G4:H4"/>
    <mergeCell ref="I4:J4"/>
    <mergeCell ref="K4:L4"/>
    <mergeCell ref="M4:N4"/>
    <mergeCell ref="O4:P4"/>
    <mergeCell ref="C2:D3"/>
    <mergeCell ref="E2:F3"/>
    <mergeCell ref="G2:H3"/>
    <mergeCell ref="I2:J3"/>
    <mergeCell ref="K2:L3"/>
  </mergeCells>
  <printOptions/>
  <pageMargins left="0.7" right="0.7" top="0.75" bottom="0.75" header="0.3" footer="0.3"/>
  <pageSetup horizontalDpi="360" verticalDpi="360" orientation="portrait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5"/>
  <dimension ref="A1:AP107"/>
  <sheetViews>
    <sheetView showGridLines="0" zoomScale="67" zoomScaleNormal="67" zoomScaleSheetLayoutView="100" workbookViewId="0" topLeftCell="A1">
      <selection activeCell="N6" sqref="N6"/>
    </sheetView>
  </sheetViews>
  <sheetFormatPr defaultColWidth="8.7109375" defaultRowHeight="15"/>
  <cols>
    <col min="1" max="1" width="32.7109375" style="2" customWidth="1"/>
    <col min="2" max="2" width="20.7109375" style="2" customWidth="1"/>
    <col min="3" max="3" width="8.7109375" style="2" customWidth="1"/>
    <col min="4" max="4" width="26.7109375" style="2" customWidth="1"/>
    <col min="5" max="14" width="8.7109375" style="2" customWidth="1"/>
    <col min="15" max="16" width="12.7109375" style="3" customWidth="1"/>
    <col min="17" max="17" width="8.7109375" style="2" customWidth="1"/>
    <col min="18" max="16384" width="8.7109375" style="2" customWidth="1"/>
  </cols>
  <sheetData>
    <row r="1" spans="1:2" ht="18.75">
      <c r="A1" s="4"/>
      <c r="B1" s="4"/>
    </row>
    <row r="2" spans="1:14" ht="23.25" customHeight="1">
      <c r="A2" s="4"/>
      <c r="B2" s="4"/>
      <c r="C2" s="5" t="s">
        <v>91</v>
      </c>
      <c r="D2" s="42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ht="18.75">
      <c r="A3" s="4"/>
      <c r="B3" s="4"/>
      <c r="C3" s="8"/>
      <c r="D3" s="43"/>
      <c r="E3" s="7"/>
      <c r="F3" s="7"/>
      <c r="G3" s="7"/>
      <c r="H3" s="7"/>
      <c r="I3" s="7"/>
      <c r="J3" s="7"/>
      <c r="K3" s="7"/>
      <c r="L3" s="7"/>
      <c r="M3" s="7"/>
      <c r="N3" s="7"/>
    </row>
    <row r="4" spans="2:17" s="1" customFormat="1" ht="129.75" customHeight="1">
      <c r="B4" s="10"/>
      <c r="C4" s="11" t="s">
        <v>84</v>
      </c>
      <c r="D4" s="12" t="s">
        <v>93</v>
      </c>
      <c r="E4" s="13" t="str">
        <f>D5</f>
        <v>PEŠIĆ SERGEJ NJEGOŠ</v>
      </c>
      <c r="F4" s="14"/>
      <c r="G4" s="13" t="str">
        <f>D6</f>
        <v>BOJOVIĆ LUKA</v>
      </c>
      <c r="H4" s="14"/>
      <c r="I4" s="13" t="str">
        <f>D7</f>
        <v>LAZIĆ VASILIJE</v>
      </c>
      <c r="J4" s="14"/>
      <c r="K4" s="13" t="str">
        <f>D8</f>
        <v>VELJKOVIĆ ALEKSI</v>
      </c>
      <c r="L4" s="14"/>
      <c r="M4" s="13" t="str">
        <f>D9</f>
        <v>ČEPIĆ LUKA</v>
      </c>
      <c r="N4" s="14"/>
      <c r="O4" s="37" t="s">
        <v>86</v>
      </c>
      <c r="P4" s="38"/>
      <c r="Q4" s="1" t="s">
        <v>42</v>
      </c>
    </row>
    <row r="5" spans="2:17" ht="45" customHeight="1">
      <c r="B5" s="15"/>
      <c r="C5" s="16">
        <v>3</v>
      </c>
      <c r="D5" s="17" t="str">
        <f>_xlfn.IFERROR(VLOOKUP(C5,'PRIPREMA (STATUS)'!$A$5:$F$128,2)&amp;" "&amp;VLOOKUP(C5,'PRIPREMA (STATUS)'!$A$5:$F$128,3),"")</f>
        <v>PEŠIĆ SERGEJ NJEGOŠ</v>
      </c>
      <c r="E5" s="62"/>
      <c r="F5" s="63"/>
      <c r="G5" s="25">
        <v>4</v>
      </c>
      <c r="H5" s="26">
        <v>2</v>
      </c>
      <c r="I5" s="25">
        <v>4</v>
      </c>
      <c r="J5" s="26">
        <v>2</v>
      </c>
      <c r="K5" s="25">
        <v>4</v>
      </c>
      <c r="L5" s="26">
        <v>0</v>
      </c>
      <c r="M5" s="29">
        <v>4</v>
      </c>
      <c r="N5" s="30">
        <v>2</v>
      </c>
      <c r="O5" s="39">
        <f>SUM(G5,I5,K5,M5)</f>
        <v>16</v>
      </c>
      <c r="P5" s="39">
        <f>SUM(H5,J5,L5,N5)</f>
        <v>6</v>
      </c>
      <c r="Q5" s="40">
        <f>O5/E10</f>
        <v>4</v>
      </c>
    </row>
    <row r="6" spans="2:17" ht="45" customHeight="1">
      <c r="B6" s="15"/>
      <c r="C6" s="16">
        <v>4</v>
      </c>
      <c r="D6" s="22" t="str">
        <f>_xlfn.IFERROR(VLOOKUP(C6,'PRIPREMA (STATUS)'!$A$5:$F$128,2)&amp;" "&amp;VLOOKUP(C6,'PRIPREMA (STATUS)'!$A$5:$F$128,3),"")</f>
        <v>BOJOVIĆ LUKA</v>
      </c>
      <c r="E6" s="23">
        <v>2</v>
      </c>
      <c r="F6" s="24">
        <v>4</v>
      </c>
      <c r="G6" s="18"/>
      <c r="H6" s="19"/>
      <c r="I6" s="25">
        <v>4</v>
      </c>
      <c r="J6" s="26">
        <v>2</v>
      </c>
      <c r="K6" s="25">
        <v>4</v>
      </c>
      <c r="L6" s="26">
        <v>0</v>
      </c>
      <c r="M6" s="29">
        <v>4</v>
      </c>
      <c r="N6" s="30">
        <v>0</v>
      </c>
      <c r="O6" s="39">
        <f>SUM(E6,I6,K6,M6)</f>
        <v>14</v>
      </c>
      <c r="P6" s="39">
        <f>SUM(F6,J6,L6,N6)</f>
        <v>6</v>
      </c>
      <c r="Q6" s="40">
        <f>O6/G10</f>
        <v>3.5</v>
      </c>
    </row>
    <row r="7" spans="2:17" ht="45" customHeight="1">
      <c r="B7" s="15"/>
      <c r="C7" s="16">
        <v>9</v>
      </c>
      <c r="D7" s="22" t="str">
        <f>_xlfn.IFERROR(VLOOKUP(C7,'PRIPREMA (STATUS)'!$A$5:$F$128,2)&amp;" "&amp;VLOOKUP(C7,'PRIPREMA (STATUS)'!$A$5:$F$128,3),"")</f>
        <v>LAZIĆ VASILIJE</v>
      </c>
      <c r="E7" s="23">
        <v>2</v>
      </c>
      <c r="F7" s="24">
        <v>4</v>
      </c>
      <c r="G7" s="23">
        <v>2</v>
      </c>
      <c r="H7" s="24">
        <v>4</v>
      </c>
      <c r="I7" s="18"/>
      <c r="J7" s="19"/>
      <c r="K7" s="31">
        <v>4</v>
      </c>
      <c r="L7" s="32">
        <v>0</v>
      </c>
      <c r="M7" s="29">
        <v>0</v>
      </c>
      <c r="N7" s="30">
        <v>4</v>
      </c>
      <c r="O7" s="39">
        <f>SUM(E7,G7,K7,M7)</f>
        <v>8</v>
      </c>
      <c r="P7" s="39">
        <f>SUM(F7,H7,L7,N7)</f>
        <v>12</v>
      </c>
      <c r="Q7" s="40">
        <f>O7/I10</f>
        <v>2</v>
      </c>
    </row>
    <row r="8" spans="2:17" ht="45" customHeight="1">
      <c r="B8" s="15"/>
      <c r="C8" s="16">
        <v>6</v>
      </c>
      <c r="D8" s="22" t="str">
        <f>_xlfn.IFERROR(VLOOKUP(C8,'PRIPREMA (STATUS)'!$A$5:$F$128,2)&amp;" "&amp;VLOOKUP(C8,'PRIPREMA (STATUS)'!$A$5:$F$128,3),"")</f>
        <v>VELJKOVIĆ ALEKSI</v>
      </c>
      <c r="E8" s="25">
        <v>0</v>
      </c>
      <c r="F8" s="26">
        <v>4</v>
      </c>
      <c r="G8" s="25">
        <v>0</v>
      </c>
      <c r="H8" s="26">
        <v>4</v>
      </c>
      <c r="I8" s="25">
        <v>0</v>
      </c>
      <c r="J8" s="26">
        <v>4</v>
      </c>
      <c r="K8" s="64"/>
      <c r="L8" s="65"/>
      <c r="M8" s="29">
        <v>0</v>
      </c>
      <c r="N8" s="30">
        <v>4</v>
      </c>
      <c r="O8" s="39">
        <f>SUM(E8,G8,I8,M8)</f>
        <v>0</v>
      </c>
      <c r="P8" s="39">
        <f>SUM(F8,H8,J8,N8)</f>
        <v>16</v>
      </c>
      <c r="Q8" s="40">
        <f>O8/K10</f>
        <v>0</v>
      </c>
    </row>
    <row r="9" spans="2:17" ht="45" customHeight="1">
      <c r="B9" s="15"/>
      <c r="C9" s="16">
        <v>10</v>
      </c>
      <c r="D9" s="22" t="str">
        <f>_xlfn.IFERROR(VLOOKUP(C9,'PRIPREMA (STATUS)'!$A$5:$F$128,2)&amp;" "&amp;VLOOKUP(C9,'PRIPREMA (STATUS)'!$A$5:$F$128,3),"")</f>
        <v>ČEPIĆ LUKA</v>
      </c>
      <c r="E9" s="25">
        <v>2</v>
      </c>
      <c r="F9" s="26">
        <v>4</v>
      </c>
      <c r="G9" s="25">
        <v>0</v>
      </c>
      <c r="H9" s="26">
        <v>4</v>
      </c>
      <c r="I9" s="25">
        <v>0</v>
      </c>
      <c r="J9" s="26">
        <v>4</v>
      </c>
      <c r="K9" s="66">
        <v>4</v>
      </c>
      <c r="L9" s="67">
        <v>0</v>
      </c>
      <c r="M9" s="36"/>
      <c r="N9" s="36"/>
      <c r="O9" s="39">
        <f>SUM(E9,G9,I9,K9)</f>
        <v>6</v>
      </c>
      <c r="P9" s="39">
        <f>SUM(F9,H9,J9,L9)</f>
        <v>12</v>
      </c>
      <c r="Q9" s="40">
        <f>O9/M10</f>
        <v>1.5</v>
      </c>
    </row>
    <row r="10" spans="5:13" ht="18">
      <c r="E10" s="2">
        <f>COUNTIF(E5:E9,"&lt;&gt;")</f>
        <v>4</v>
      </c>
      <c r="G10" s="2">
        <f>COUNTIF(G5:G9,"&lt;&gt;")</f>
        <v>4</v>
      </c>
      <c r="I10" s="2">
        <f>COUNTIF(I5:I9,"&lt;&gt;")</f>
        <v>4</v>
      </c>
      <c r="K10" s="2">
        <f>COUNTIF(K5:K9,"&lt;&gt;")</f>
        <v>4</v>
      </c>
      <c r="M10" s="2">
        <f>COUNTIF(M5:M9,"&lt;&gt;")</f>
        <v>4</v>
      </c>
    </row>
    <row r="100" spans="1:42" ht="18">
      <c r="A100" s="2" t="s">
        <v>51</v>
      </c>
      <c r="B100" s="2" t="s">
        <v>51</v>
      </c>
      <c r="C100" s="2" t="s">
        <v>51</v>
      </c>
      <c r="D100" s="2" t="s">
        <v>51</v>
      </c>
      <c r="E100" s="2" t="s">
        <v>51</v>
      </c>
      <c r="F100" s="2" t="s">
        <v>51</v>
      </c>
      <c r="G100" s="2" t="s">
        <v>51</v>
      </c>
      <c r="H100" s="2" t="s">
        <v>51</v>
      </c>
      <c r="I100" s="2" t="s">
        <v>51</v>
      </c>
      <c r="J100" s="2" t="s">
        <v>51</v>
      </c>
      <c r="K100" s="2" t="s">
        <v>51</v>
      </c>
      <c r="L100" s="2" t="s">
        <v>51</v>
      </c>
      <c r="O100" s="2" t="s">
        <v>51</v>
      </c>
      <c r="P100" s="2" t="s">
        <v>51</v>
      </c>
      <c r="Q100" s="2" t="s">
        <v>51</v>
      </c>
      <c r="R100" s="2" t="s">
        <v>51</v>
      </c>
      <c r="S100" s="2" t="s">
        <v>51</v>
      </c>
      <c r="T100" s="2" t="s">
        <v>51</v>
      </c>
      <c r="U100" s="2" t="s">
        <v>51</v>
      </c>
      <c r="V100" s="2" t="s">
        <v>51</v>
      </c>
      <c r="W100" s="2" t="s">
        <v>51</v>
      </c>
      <c r="X100" s="2" t="s">
        <v>51</v>
      </c>
      <c r="Y100" s="2" t="s">
        <v>51</v>
      </c>
      <c r="Z100" s="2" t="s">
        <v>51</v>
      </c>
      <c r="AA100" s="2" t="s">
        <v>51</v>
      </c>
      <c r="AB100" s="2" t="s">
        <v>51</v>
      </c>
      <c r="AC100" s="2" t="s">
        <v>51</v>
      </c>
      <c r="AD100" s="2" t="s">
        <v>51</v>
      </c>
      <c r="AE100" s="2" t="s">
        <v>51</v>
      </c>
      <c r="AF100" s="2" t="s">
        <v>51</v>
      </c>
      <c r="AG100" s="2" t="s">
        <v>51</v>
      </c>
      <c r="AH100" s="2" t="s">
        <v>51</v>
      </c>
      <c r="AI100" s="2" t="s">
        <v>51</v>
      </c>
      <c r="AJ100" s="2" t="s">
        <v>51</v>
      </c>
      <c r="AK100" s="2" t="s">
        <v>51</v>
      </c>
      <c r="AL100" s="2" t="s">
        <v>51</v>
      </c>
      <c r="AM100" s="2" t="s">
        <v>51</v>
      </c>
      <c r="AN100" s="2" t="s">
        <v>51</v>
      </c>
      <c r="AO100" s="2" t="s">
        <v>51</v>
      </c>
      <c r="AP100" s="2" t="s">
        <v>51</v>
      </c>
    </row>
    <row r="101" spans="2:5" ht="18">
      <c r="B101" s="41" t="s">
        <v>88</v>
      </c>
      <c r="C101" s="41" t="s">
        <v>89</v>
      </c>
      <c r="D101" s="41" t="s">
        <v>90</v>
      </c>
      <c r="E101" s="41" t="s">
        <v>42</v>
      </c>
    </row>
    <row r="102" spans="2:5" ht="18">
      <c r="B102" s="2">
        <f aca="true" t="shared" si="0" ref="B102:B107">C5</f>
        <v>3</v>
      </c>
      <c r="C102" s="2">
        <f aca="true" t="shared" si="1" ref="C102:E107">O5</f>
        <v>16</v>
      </c>
      <c r="D102" s="2">
        <f t="shared" si="1"/>
        <v>6</v>
      </c>
      <c r="E102" s="2">
        <f t="shared" si="1"/>
        <v>4</v>
      </c>
    </row>
    <row r="103" spans="2:5" ht="18">
      <c r="B103" s="2">
        <f t="shared" si="0"/>
        <v>4</v>
      </c>
      <c r="C103" s="2">
        <f t="shared" si="1"/>
        <v>14</v>
      </c>
      <c r="D103" s="2">
        <f t="shared" si="1"/>
        <v>6</v>
      </c>
      <c r="E103" s="2">
        <f t="shared" si="1"/>
        <v>3.5</v>
      </c>
    </row>
    <row r="104" spans="2:5" ht="18">
      <c r="B104" s="2">
        <f t="shared" si="0"/>
        <v>9</v>
      </c>
      <c r="C104" s="2">
        <f t="shared" si="1"/>
        <v>8</v>
      </c>
      <c r="D104" s="2">
        <f t="shared" si="1"/>
        <v>12</v>
      </c>
      <c r="E104" s="2">
        <f t="shared" si="1"/>
        <v>2</v>
      </c>
    </row>
    <row r="105" spans="2:5" ht="18">
      <c r="B105" s="2">
        <f t="shared" si="0"/>
        <v>6</v>
      </c>
      <c r="C105" s="2">
        <f t="shared" si="1"/>
        <v>0</v>
      </c>
      <c r="D105" s="2">
        <f t="shared" si="1"/>
        <v>16</v>
      </c>
      <c r="E105" s="2">
        <f t="shared" si="1"/>
        <v>0</v>
      </c>
    </row>
    <row r="106" spans="2:5" ht="18">
      <c r="B106" s="2">
        <f t="shared" si="0"/>
        <v>10</v>
      </c>
      <c r="C106" s="2">
        <f t="shared" si="1"/>
        <v>6</v>
      </c>
      <c r="D106" s="2">
        <f t="shared" si="1"/>
        <v>12</v>
      </c>
      <c r="E106" s="2">
        <f t="shared" si="1"/>
        <v>1.5</v>
      </c>
    </row>
    <row r="107" spans="2:5" ht="18">
      <c r="B107" s="2">
        <f t="shared" si="0"/>
        <v>0</v>
      </c>
      <c r="C107" s="2">
        <f t="shared" si="1"/>
        <v>0</v>
      </c>
      <c r="D107" s="2">
        <f t="shared" si="1"/>
        <v>0</v>
      </c>
      <c r="E107" s="2">
        <f t="shared" si="1"/>
        <v>0</v>
      </c>
    </row>
  </sheetData>
  <sheetProtection/>
  <mergeCells count="11">
    <mergeCell ref="E4:F4"/>
    <mergeCell ref="G4:H4"/>
    <mergeCell ref="I4:J4"/>
    <mergeCell ref="K4:L4"/>
    <mergeCell ref="M4:N4"/>
    <mergeCell ref="O4:P4"/>
    <mergeCell ref="C2:D3"/>
    <mergeCell ref="E2:F3"/>
    <mergeCell ref="G2:H3"/>
    <mergeCell ref="I2:J3"/>
    <mergeCell ref="K2:L3"/>
  </mergeCells>
  <printOptions/>
  <pageMargins left="0.7" right="0.7" top="0.75" bottom="0.75" header="0.3" footer="0.3"/>
  <pageSetup horizontalDpi="360" verticalDpi="360" orientation="portrait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7"/>
  <dimension ref="A1:AP107"/>
  <sheetViews>
    <sheetView showGridLines="0" zoomScale="67" zoomScaleNormal="67" zoomScaleSheetLayoutView="100" workbookViewId="0" topLeftCell="A4">
      <selection activeCell="C5" sqref="C5:C9"/>
    </sheetView>
  </sheetViews>
  <sheetFormatPr defaultColWidth="8.7109375" defaultRowHeight="15"/>
  <cols>
    <col min="1" max="1" width="32.7109375" style="2" customWidth="1"/>
    <col min="2" max="2" width="20.7109375" style="2" customWidth="1"/>
    <col min="3" max="3" width="8.7109375" style="2" customWidth="1"/>
    <col min="4" max="4" width="26.7109375" style="2" customWidth="1"/>
    <col min="5" max="14" width="8.7109375" style="2" customWidth="1"/>
    <col min="15" max="16" width="12.7109375" style="3" customWidth="1"/>
    <col min="17" max="17" width="8.7109375" style="2" customWidth="1"/>
    <col min="18" max="16384" width="8.7109375" style="2" customWidth="1"/>
  </cols>
  <sheetData>
    <row r="1" spans="1:2" ht="18.75">
      <c r="A1" s="4"/>
      <c r="B1" s="4"/>
    </row>
    <row r="2" spans="1:14" ht="23.25" customHeight="1">
      <c r="A2" s="4"/>
      <c r="B2" s="4"/>
      <c r="C2" s="5" t="s">
        <v>91</v>
      </c>
      <c r="D2" s="42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ht="18.75">
      <c r="A3" s="4"/>
      <c r="B3" s="4"/>
      <c r="C3" s="8"/>
      <c r="D3" s="43"/>
      <c r="E3" s="7"/>
      <c r="F3" s="7"/>
      <c r="G3" s="7"/>
      <c r="H3" s="7"/>
      <c r="I3" s="7"/>
      <c r="J3" s="7"/>
      <c r="K3" s="7"/>
      <c r="L3" s="7"/>
      <c r="M3" s="7"/>
      <c r="N3" s="7"/>
    </row>
    <row r="4" spans="2:17" s="1" customFormat="1" ht="129.75" customHeight="1">
      <c r="B4" s="10"/>
      <c r="C4" s="11" t="s">
        <v>84</v>
      </c>
      <c r="D4" s="12" t="s">
        <v>94</v>
      </c>
      <c r="E4" s="13">
        <f>D5</f>
      </c>
      <c r="F4" s="14"/>
      <c r="G4" s="13">
        <f>D6</f>
      </c>
      <c r="H4" s="14"/>
      <c r="I4" s="13">
        <f>D7</f>
      </c>
      <c r="J4" s="14"/>
      <c r="K4" s="13">
        <f>D8</f>
      </c>
      <c r="L4" s="14"/>
      <c r="M4" s="13">
        <f>D9</f>
      </c>
      <c r="N4" s="14"/>
      <c r="O4" s="37" t="s">
        <v>86</v>
      </c>
      <c r="P4" s="38"/>
      <c r="Q4" s="1" t="s">
        <v>42</v>
      </c>
    </row>
    <row r="5" spans="2:17" ht="45" customHeight="1">
      <c r="B5" s="15"/>
      <c r="C5" s="16"/>
      <c r="D5" s="17">
        <f>_xlfn.IFERROR(VLOOKUP(C5,'PRIPREMA (STATUS)'!$A$5:$F$128,2)&amp;" "&amp;VLOOKUP(C5,'PRIPREMA (STATUS)'!$A$5:$F$128,3),"")</f>
      </c>
      <c r="E5" s="62"/>
      <c r="F5" s="63"/>
      <c r="G5" s="25"/>
      <c r="H5" s="26"/>
      <c r="I5" s="25"/>
      <c r="J5" s="26"/>
      <c r="K5" s="25"/>
      <c r="L5" s="26"/>
      <c r="M5" s="29"/>
      <c r="N5" s="30"/>
      <c r="O5" s="39">
        <f>SUM(G5,I5,K5,M5)</f>
        <v>0</v>
      </c>
      <c r="P5" s="39">
        <f>SUM(H5,J5,L5,N5)</f>
        <v>0</v>
      </c>
      <c r="Q5" s="40" t="e">
        <f>O5/E10</f>
        <v>#DIV/0!</v>
      </c>
    </row>
    <row r="6" spans="2:17" ht="45" customHeight="1">
      <c r="B6" s="15"/>
      <c r="C6" s="16"/>
      <c r="D6" s="22">
        <f>_xlfn.IFERROR(VLOOKUP(C6,'PRIPREMA (STATUS)'!$A$5:$F$128,2)&amp;" "&amp;VLOOKUP(C6,'PRIPREMA (STATUS)'!$A$5:$F$128,3),"")</f>
      </c>
      <c r="E6" s="23"/>
      <c r="F6" s="24"/>
      <c r="G6" s="18"/>
      <c r="H6" s="19"/>
      <c r="I6" s="25"/>
      <c r="J6" s="26"/>
      <c r="K6" s="25"/>
      <c r="L6" s="26"/>
      <c r="M6" s="29"/>
      <c r="N6" s="30"/>
      <c r="O6" s="39">
        <f>SUM(E6,I6,K6,M6)</f>
        <v>0</v>
      </c>
      <c r="P6" s="39">
        <f>SUM(F6,J6,L6,N6)</f>
        <v>0</v>
      </c>
      <c r="Q6" s="40" t="e">
        <f>O6/G10</f>
        <v>#DIV/0!</v>
      </c>
    </row>
    <row r="7" spans="2:17" ht="45" customHeight="1">
      <c r="B7" s="15"/>
      <c r="C7" s="16"/>
      <c r="D7" s="22">
        <f>_xlfn.IFERROR(VLOOKUP(C7,'PRIPREMA (STATUS)'!$A$5:$F$128,2)&amp;" "&amp;VLOOKUP(C7,'PRIPREMA (STATUS)'!$A$5:$F$128,3),"")</f>
      </c>
      <c r="E7" s="23"/>
      <c r="F7" s="24"/>
      <c r="G7" s="23"/>
      <c r="H7" s="24"/>
      <c r="I7" s="18"/>
      <c r="J7" s="19"/>
      <c r="K7" s="31"/>
      <c r="L7" s="32"/>
      <c r="M7" s="29"/>
      <c r="N7" s="30"/>
      <c r="O7" s="39">
        <f>SUM(E7,G7,K7,M7)</f>
        <v>0</v>
      </c>
      <c r="P7" s="39">
        <f>SUM(F7,H7,L7,N7)</f>
        <v>0</v>
      </c>
      <c r="Q7" s="40" t="e">
        <f>O7/I10</f>
        <v>#DIV/0!</v>
      </c>
    </row>
    <row r="8" spans="2:17" ht="45" customHeight="1">
      <c r="B8" s="15"/>
      <c r="C8" s="16"/>
      <c r="D8" s="22">
        <f>_xlfn.IFERROR(VLOOKUP(C8,'PRIPREMA (STATUS)'!$A$5:$F$128,2)&amp;" "&amp;VLOOKUP(C8,'PRIPREMA (STATUS)'!$A$5:$F$128,3),"")</f>
      </c>
      <c r="E8" s="25"/>
      <c r="F8" s="26"/>
      <c r="G8" s="25"/>
      <c r="H8" s="26"/>
      <c r="I8" s="25"/>
      <c r="J8" s="26"/>
      <c r="K8" s="64"/>
      <c r="L8" s="65"/>
      <c r="M8" s="29"/>
      <c r="N8" s="30"/>
      <c r="O8" s="39">
        <f>SUM(E8,G8,I8,M8)</f>
        <v>0</v>
      </c>
      <c r="P8" s="39">
        <f>SUM(F8,H8,J8,N8)</f>
        <v>0</v>
      </c>
      <c r="Q8" s="40" t="e">
        <f>O8/K10</f>
        <v>#DIV/0!</v>
      </c>
    </row>
    <row r="9" spans="2:17" ht="45" customHeight="1">
      <c r="B9" s="15"/>
      <c r="C9" s="16"/>
      <c r="D9" s="22">
        <f>_xlfn.IFERROR(VLOOKUP(C9,'PRIPREMA (STATUS)'!$A$5:$F$128,2)&amp;" "&amp;VLOOKUP(C9,'PRIPREMA (STATUS)'!$A$5:$F$128,3),"")</f>
      </c>
      <c r="E9" s="25"/>
      <c r="F9" s="26"/>
      <c r="G9" s="25"/>
      <c r="H9" s="26"/>
      <c r="I9" s="25"/>
      <c r="J9" s="26"/>
      <c r="K9" s="66"/>
      <c r="L9" s="67"/>
      <c r="M9" s="36"/>
      <c r="N9" s="36"/>
      <c r="O9" s="39">
        <f>SUM(E9,G9,I9,K9)</f>
        <v>0</v>
      </c>
      <c r="P9" s="39">
        <f>SUM(F9,H9,J9,L9)</f>
        <v>0</v>
      </c>
      <c r="Q9" s="40" t="e">
        <f>O9/M10</f>
        <v>#DIV/0!</v>
      </c>
    </row>
    <row r="10" spans="5:13" ht="18">
      <c r="E10" s="2">
        <f>COUNTIF(E5:E9,"&lt;&gt;")</f>
        <v>0</v>
      </c>
      <c r="G10" s="2">
        <f>COUNTIF(G5:G9,"&lt;&gt;")</f>
        <v>0</v>
      </c>
      <c r="I10" s="2">
        <f>COUNTIF(I5:I9,"&lt;&gt;")</f>
        <v>0</v>
      </c>
      <c r="K10" s="2">
        <f>COUNTIF(K5:K9,"&lt;&gt;")</f>
        <v>0</v>
      </c>
      <c r="M10" s="2">
        <f>COUNTIF(M5:M9,"&lt;&gt;")</f>
        <v>0</v>
      </c>
    </row>
    <row r="100" spans="1:42" ht="18">
      <c r="A100" s="2" t="s">
        <v>51</v>
      </c>
      <c r="B100" s="2" t="s">
        <v>51</v>
      </c>
      <c r="C100" s="2" t="s">
        <v>51</v>
      </c>
      <c r="D100" s="2" t="s">
        <v>51</v>
      </c>
      <c r="E100" s="2" t="s">
        <v>51</v>
      </c>
      <c r="F100" s="2" t="s">
        <v>51</v>
      </c>
      <c r="G100" s="2" t="s">
        <v>51</v>
      </c>
      <c r="H100" s="2" t="s">
        <v>51</v>
      </c>
      <c r="I100" s="2" t="s">
        <v>51</v>
      </c>
      <c r="J100" s="2" t="s">
        <v>51</v>
      </c>
      <c r="K100" s="2" t="s">
        <v>51</v>
      </c>
      <c r="L100" s="2" t="s">
        <v>51</v>
      </c>
      <c r="O100" s="2" t="s">
        <v>51</v>
      </c>
      <c r="P100" s="2" t="s">
        <v>51</v>
      </c>
      <c r="Q100" s="2" t="s">
        <v>51</v>
      </c>
      <c r="R100" s="2" t="s">
        <v>51</v>
      </c>
      <c r="S100" s="2" t="s">
        <v>51</v>
      </c>
      <c r="T100" s="2" t="s">
        <v>51</v>
      </c>
      <c r="U100" s="2" t="s">
        <v>51</v>
      </c>
      <c r="V100" s="2" t="s">
        <v>51</v>
      </c>
      <c r="W100" s="2" t="s">
        <v>51</v>
      </c>
      <c r="X100" s="2" t="s">
        <v>51</v>
      </c>
      <c r="Y100" s="2" t="s">
        <v>51</v>
      </c>
      <c r="Z100" s="2" t="s">
        <v>51</v>
      </c>
      <c r="AA100" s="2" t="s">
        <v>51</v>
      </c>
      <c r="AB100" s="2" t="s">
        <v>51</v>
      </c>
      <c r="AC100" s="2" t="s">
        <v>51</v>
      </c>
      <c r="AD100" s="2" t="s">
        <v>51</v>
      </c>
      <c r="AE100" s="2" t="s">
        <v>51</v>
      </c>
      <c r="AF100" s="2" t="s">
        <v>51</v>
      </c>
      <c r="AG100" s="2" t="s">
        <v>51</v>
      </c>
      <c r="AH100" s="2" t="s">
        <v>51</v>
      </c>
      <c r="AI100" s="2" t="s">
        <v>51</v>
      </c>
      <c r="AJ100" s="2" t="s">
        <v>51</v>
      </c>
      <c r="AK100" s="2" t="s">
        <v>51</v>
      </c>
      <c r="AL100" s="2" t="s">
        <v>51</v>
      </c>
      <c r="AM100" s="2" t="s">
        <v>51</v>
      </c>
      <c r="AN100" s="2" t="s">
        <v>51</v>
      </c>
      <c r="AO100" s="2" t="s">
        <v>51</v>
      </c>
      <c r="AP100" s="2" t="s">
        <v>51</v>
      </c>
    </row>
    <row r="101" spans="2:5" ht="18">
      <c r="B101" s="41" t="s">
        <v>88</v>
      </c>
      <c r="C101" s="41" t="s">
        <v>89</v>
      </c>
      <c r="D101" s="41" t="s">
        <v>90</v>
      </c>
      <c r="E101" s="41" t="s">
        <v>42</v>
      </c>
    </row>
    <row r="102" spans="2:5" ht="18">
      <c r="B102" s="2">
        <f aca="true" t="shared" si="0" ref="B102:B107">C5</f>
        <v>0</v>
      </c>
      <c r="C102" s="2">
        <f aca="true" t="shared" si="1" ref="C102:E107">O5</f>
        <v>0</v>
      </c>
      <c r="D102" s="2">
        <f t="shared" si="1"/>
        <v>0</v>
      </c>
      <c r="E102" s="2" t="e">
        <f t="shared" si="1"/>
        <v>#DIV/0!</v>
      </c>
    </row>
    <row r="103" spans="2:5" ht="18">
      <c r="B103" s="2">
        <f t="shared" si="0"/>
        <v>0</v>
      </c>
      <c r="C103" s="2">
        <f t="shared" si="1"/>
        <v>0</v>
      </c>
      <c r="D103" s="2">
        <f t="shared" si="1"/>
        <v>0</v>
      </c>
      <c r="E103" s="2" t="e">
        <f t="shared" si="1"/>
        <v>#DIV/0!</v>
      </c>
    </row>
    <row r="104" spans="2:5" ht="18">
      <c r="B104" s="2">
        <f t="shared" si="0"/>
        <v>0</v>
      </c>
      <c r="C104" s="2">
        <f t="shared" si="1"/>
        <v>0</v>
      </c>
      <c r="D104" s="2">
        <f t="shared" si="1"/>
        <v>0</v>
      </c>
      <c r="E104" s="2" t="e">
        <f t="shared" si="1"/>
        <v>#DIV/0!</v>
      </c>
    </row>
    <row r="105" spans="2:5" ht="18">
      <c r="B105" s="2">
        <f t="shared" si="0"/>
        <v>0</v>
      </c>
      <c r="C105" s="2">
        <f t="shared" si="1"/>
        <v>0</v>
      </c>
      <c r="D105" s="2">
        <f t="shared" si="1"/>
        <v>0</v>
      </c>
      <c r="E105" s="2" t="e">
        <f t="shared" si="1"/>
        <v>#DIV/0!</v>
      </c>
    </row>
    <row r="106" spans="2:5" ht="18">
      <c r="B106" s="2">
        <f t="shared" si="0"/>
        <v>0</v>
      </c>
      <c r="C106" s="2">
        <f t="shared" si="1"/>
        <v>0</v>
      </c>
      <c r="D106" s="2">
        <f t="shared" si="1"/>
        <v>0</v>
      </c>
      <c r="E106" s="2" t="e">
        <f t="shared" si="1"/>
        <v>#DIV/0!</v>
      </c>
    </row>
    <row r="107" spans="2:5" ht="18">
      <c r="B107" s="2">
        <f t="shared" si="0"/>
        <v>0</v>
      </c>
      <c r="C107" s="2">
        <f t="shared" si="1"/>
        <v>0</v>
      </c>
      <c r="D107" s="2">
        <f t="shared" si="1"/>
        <v>0</v>
      </c>
      <c r="E107" s="2">
        <f t="shared" si="1"/>
        <v>0</v>
      </c>
    </row>
  </sheetData>
  <sheetProtection sheet="1" objects="1" scenarios="1"/>
  <mergeCells count="11">
    <mergeCell ref="E4:F4"/>
    <mergeCell ref="G4:H4"/>
    <mergeCell ref="I4:J4"/>
    <mergeCell ref="K4:L4"/>
    <mergeCell ref="M4:N4"/>
    <mergeCell ref="O4:P4"/>
    <mergeCell ref="C2:D3"/>
    <mergeCell ref="E2:F3"/>
    <mergeCell ref="G2:H3"/>
    <mergeCell ref="I2:J3"/>
    <mergeCell ref="K2:L3"/>
  </mergeCells>
  <printOptions/>
  <pageMargins left="0.7" right="0.7" top="0.75" bottom="0.75" header="0.3" footer="0.3"/>
  <pageSetup horizontalDpi="360" verticalDpi="360" orientation="portrait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8"/>
  <dimension ref="A1:AP107"/>
  <sheetViews>
    <sheetView showGridLines="0" zoomScale="67" zoomScaleNormal="67" zoomScaleSheetLayoutView="100" workbookViewId="0" topLeftCell="A4">
      <selection activeCell="C5" sqref="C5:C9"/>
    </sheetView>
  </sheetViews>
  <sheetFormatPr defaultColWidth="8.7109375" defaultRowHeight="15"/>
  <cols>
    <col min="1" max="1" width="32.7109375" style="2" customWidth="1"/>
    <col min="2" max="2" width="20.7109375" style="2" customWidth="1"/>
    <col min="3" max="3" width="8.7109375" style="2" customWidth="1"/>
    <col min="4" max="4" width="26.7109375" style="2" customWidth="1"/>
    <col min="5" max="14" width="8.7109375" style="2" customWidth="1"/>
    <col min="15" max="16" width="12.7109375" style="3" customWidth="1"/>
    <col min="17" max="17" width="8.7109375" style="2" customWidth="1"/>
    <col min="18" max="16384" width="8.7109375" style="2" customWidth="1"/>
  </cols>
  <sheetData>
    <row r="1" spans="1:2" ht="18.75">
      <c r="A1" s="4"/>
      <c r="B1" s="4"/>
    </row>
    <row r="2" spans="1:14" ht="23.25" customHeight="1">
      <c r="A2" s="4"/>
      <c r="B2" s="4"/>
      <c r="C2" s="5" t="s">
        <v>91</v>
      </c>
      <c r="D2" s="42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ht="18.75">
      <c r="A3" s="4"/>
      <c r="B3" s="4"/>
      <c r="C3" s="8"/>
      <c r="D3" s="43"/>
      <c r="E3" s="7"/>
      <c r="F3" s="7"/>
      <c r="G3" s="7"/>
      <c r="H3" s="7"/>
      <c r="I3" s="7"/>
      <c r="J3" s="7"/>
      <c r="K3" s="7"/>
      <c r="L3" s="7"/>
      <c r="M3" s="7"/>
      <c r="N3" s="7"/>
    </row>
    <row r="4" spans="2:17" s="1" customFormat="1" ht="129.75" customHeight="1">
      <c r="B4" s="10"/>
      <c r="C4" s="11" t="s">
        <v>84</v>
      </c>
      <c r="D4" s="12" t="s">
        <v>94</v>
      </c>
      <c r="E4" s="13">
        <f>D5</f>
      </c>
      <c r="F4" s="14"/>
      <c r="G4" s="13">
        <f>D6</f>
      </c>
      <c r="H4" s="14"/>
      <c r="I4" s="13">
        <f>D7</f>
      </c>
      <c r="J4" s="14"/>
      <c r="K4" s="13">
        <f>D8</f>
      </c>
      <c r="L4" s="14"/>
      <c r="M4" s="13">
        <f>D9</f>
      </c>
      <c r="N4" s="14"/>
      <c r="O4" s="37" t="s">
        <v>86</v>
      </c>
      <c r="P4" s="38"/>
      <c r="Q4" s="1" t="s">
        <v>42</v>
      </c>
    </row>
    <row r="5" spans="2:17" ht="45" customHeight="1">
      <c r="B5" s="15"/>
      <c r="C5" s="16"/>
      <c r="D5" s="17">
        <f>_xlfn.IFERROR(VLOOKUP(C5,'PRIPREMA (STATUS)'!$A$5:$F$128,2)&amp;" "&amp;VLOOKUP(C5,'PRIPREMA (STATUS)'!$A$5:$F$128,3),"")</f>
      </c>
      <c r="E5" s="62"/>
      <c r="F5" s="63"/>
      <c r="G5" s="25"/>
      <c r="H5" s="26"/>
      <c r="I5" s="25"/>
      <c r="J5" s="26"/>
      <c r="K5" s="25"/>
      <c r="L5" s="26"/>
      <c r="M5" s="29"/>
      <c r="N5" s="30"/>
      <c r="O5" s="39">
        <f>SUM(G5,I5,K5,M5)</f>
        <v>0</v>
      </c>
      <c r="P5" s="39">
        <f>SUM(H5,J5,L5,N5)</f>
        <v>0</v>
      </c>
      <c r="Q5" s="40" t="e">
        <f>O5/E10</f>
        <v>#DIV/0!</v>
      </c>
    </row>
    <row r="6" spans="2:17" ht="45" customHeight="1">
      <c r="B6" s="15"/>
      <c r="C6" s="16"/>
      <c r="D6" s="22">
        <f>_xlfn.IFERROR(VLOOKUP(C6,'PRIPREMA (STATUS)'!$A$5:$F$128,2)&amp;" "&amp;VLOOKUP(C6,'PRIPREMA (STATUS)'!$A$5:$F$128,3),"")</f>
      </c>
      <c r="E6" s="23"/>
      <c r="F6" s="24"/>
      <c r="G6" s="18"/>
      <c r="H6" s="19"/>
      <c r="I6" s="25"/>
      <c r="J6" s="26"/>
      <c r="K6" s="25"/>
      <c r="L6" s="26"/>
      <c r="M6" s="29"/>
      <c r="N6" s="30"/>
      <c r="O6" s="39">
        <f>SUM(E6,I6,K6,M6)</f>
        <v>0</v>
      </c>
      <c r="P6" s="39">
        <f>SUM(F6,J6,L6,N6)</f>
        <v>0</v>
      </c>
      <c r="Q6" s="40" t="e">
        <f>O6/G10</f>
        <v>#DIV/0!</v>
      </c>
    </row>
    <row r="7" spans="2:17" ht="45" customHeight="1">
      <c r="B7" s="15"/>
      <c r="C7" s="16"/>
      <c r="D7" s="22">
        <f>_xlfn.IFERROR(VLOOKUP(C7,'PRIPREMA (STATUS)'!$A$5:$F$128,2)&amp;" "&amp;VLOOKUP(C7,'PRIPREMA (STATUS)'!$A$5:$F$128,3),"")</f>
      </c>
      <c r="E7" s="23"/>
      <c r="F7" s="24"/>
      <c r="G7" s="23"/>
      <c r="H7" s="24"/>
      <c r="I7" s="18"/>
      <c r="J7" s="19"/>
      <c r="K7" s="31"/>
      <c r="L7" s="32"/>
      <c r="M7" s="29"/>
      <c r="N7" s="30"/>
      <c r="O7" s="39">
        <f>SUM(E7,G7,K7,M7)</f>
        <v>0</v>
      </c>
      <c r="P7" s="39">
        <f>SUM(F7,H7,L7,N7)</f>
        <v>0</v>
      </c>
      <c r="Q7" s="40" t="e">
        <f>O7/I10</f>
        <v>#DIV/0!</v>
      </c>
    </row>
    <row r="8" spans="2:17" ht="45" customHeight="1">
      <c r="B8" s="15"/>
      <c r="C8" s="16"/>
      <c r="D8" s="22">
        <f>_xlfn.IFERROR(VLOOKUP(C8,'PRIPREMA (STATUS)'!$A$5:$F$128,2)&amp;" "&amp;VLOOKUP(C8,'PRIPREMA (STATUS)'!$A$5:$F$128,3),"")</f>
      </c>
      <c r="E8" s="25"/>
      <c r="F8" s="26"/>
      <c r="G8" s="25"/>
      <c r="H8" s="26"/>
      <c r="I8" s="25"/>
      <c r="J8" s="26"/>
      <c r="K8" s="64"/>
      <c r="L8" s="65"/>
      <c r="M8" s="29"/>
      <c r="N8" s="30"/>
      <c r="O8" s="39">
        <f>SUM(E8,G8,I8,M8)</f>
        <v>0</v>
      </c>
      <c r="P8" s="39">
        <f>SUM(F8,H8,J8,N8)</f>
        <v>0</v>
      </c>
      <c r="Q8" s="40" t="e">
        <f>O8/K10</f>
        <v>#DIV/0!</v>
      </c>
    </row>
    <row r="9" spans="2:17" ht="45" customHeight="1">
      <c r="B9" s="15"/>
      <c r="C9" s="16"/>
      <c r="D9" s="22">
        <f>_xlfn.IFERROR(VLOOKUP(C9,'PRIPREMA (STATUS)'!$A$5:$F$128,2)&amp;" "&amp;VLOOKUP(C9,'PRIPREMA (STATUS)'!$A$5:$F$128,3),"")</f>
      </c>
      <c r="E9" s="25"/>
      <c r="F9" s="26"/>
      <c r="G9" s="25"/>
      <c r="H9" s="26"/>
      <c r="I9" s="25"/>
      <c r="J9" s="26"/>
      <c r="K9" s="66"/>
      <c r="L9" s="67"/>
      <c r="M9" s="36"/>
      <c r="N9" s="36"/>
      <c r="O9" s="39">
        <f>SUM(E9,G9,I9,K9)</f>
        <v>0</v>
      </c>
      <c r="P9" s="39">
        <f>SUM(F9,H9,J9,L9)</f>
        <v>0</v>
      </c>
      <c r="Q9" s="40" t="e">
        <f>O9/M10</f>
        <v>#DIV/0!</v>
      </c>
    </row>
    <row r="10" spans="5:13" ht="18">
      <c r="E10" s="2">
        <f>COUNTIF(E5:E9,"&lt;&gt;")</f>
        <v>0</v>
      </c>
      <c r="G10" s="2">
        <f>COUNTIF(G5:G9,"&lt;&gt;")</f>
        <v>0</v>
      </c>
      <c r="I10" s="2">
        <f>COUNTIF(I5:I9,"&lt;&gt;")</f>
        <v>0</v>
      </c>
      <c r="K10" s="2">
        <f>COUNTIF(K5:K9,"&lt;&gt;")</f>
        <v>0</v>
      </c>
      <c r="M10" s="2">
        <f>COUNTIF(M5:M9,"&lt;&gt;")</f>
        <v>0</v>
      </c>
    </row>
    <row r="100" spans="1:42" ht="18">
      <c r="A100" s="2" t="s">
        <v>51</v>
      </c>
      <c r="B100" s="2" t="s">
        <v>51</v>
      </c>
      <c r="C100" s="2" t="s">
        <v>51</v>
      </c>
      <c r="D100" s="2" t="s">
        <v>51</v>
      </c>
      <c r="E100" s="2" t="s">
        <v>51</v>
      </c>
      <c r="F100" s="2" t="s">
        <v>51</v>
      </c>
      <c r="G100" s="2" t="s">
        <v>51</v>
      </c>
      <c r="H100" s="2" t="s">
        <v>51</v>
      </c>
      <c r="I100" s="2" t="s">
        <v>51</v>
      </c>
      <c r="J100" s="2" t="s">
        <v>51</v>
      </c>
      <c r="K100" s="2" t="s">
        <v>51</v>
      </c>
      <c r="L100" s="2" t="s">
        <v>51</v>
      </c>
      <c r="O100" s="2" t="s">
        <v>51</v>
      </c>
      <c r="P100" s="2" t="s">
        <v>51</v>
      </c>
      <c r="Q100" s="2" t="s">
        <v>51</v>
      </c>
      <c r="R100" s="2" t="s">
        <v>51</v>
      </c>
      <c r="S100" s="2" t="s">
        <v>51</v>
      </c>
      <c r="T100" s="2" t="s">
        <v>51</v>
      </c>
      <c r="U100" s="2" t="s">
        <v>51</v>
      </c>
      <c r="V100" s="2" t="s">
        <v>51</v>
      </c>
      <c r="W100" s="2" t="s">
        <v>51</v>
      </c>
      <c r="X100" s="2" t="s">
        <v>51</v>
      </c>
      <c r="Y100" s="2" t="s">
        <v>51</v>
      </c>
      <c r="Z100" s="2" t="s">
        <v>51</v>
      </c>
      <c r="AA100" s="2" t="s">
        <v>51</v>
      </c>
      <c r="AB100" s="2" t="s">
        <v>51</v>
      </c>
      <c r="AC100" s="2" t="s">
        <v>51</v>
      </c>
      <c r="AD100" s="2" t="s">
        <v>51</v>
      </c>
      <c r="AE100" s="2" t="s">
        <v>51</v>
      </c>
      <c r="AF100" s="2" t="s">
        <v>51</v>
      </c>
      <c r="AG100" s="2" t="s">
        <v>51</v>
      </c>
      <c r="AH100" s="2" t="s">
        <v>51</v>
      </c>
      <c r="AI100" s="2" t="s">
        <v>51</v>
      </c>
      <c r="AJ100" s="2" t="s">
        <v>51</v>
      </c>
      <c r="AK100" s="2" t="s">
        <v>51</v>
      </c>
      <c r="AL100" s="2" t="s">
        <v>51</v>
      </c>
      <c r="AM100" s="2" t="s">
        <v>51</v>
      </c>
      <c r="AN100" s="2" t="s">
        <v>51</v>
      </c>
      <c r="AO100" s="2" t="s">
        <v>51</v>
      </c>
      <c r="AP100" s="2" t="s">
        <v>51</v>
      </c>
    </row>
    <row r="101" spans="2:5" ht="18">
      <c r="B101" s="41" t="s">
        <v>88</v>
      </c>
      <c r="C101" s="41" t="s">
        <v>89</v>
      </c>
      <c r="D101" s="41" t="s">
        <v>90</v>
      </c>
      <c r="E101" s="41" t="s">
        <v>42</v>
      </c>
    </row>
    <row r="102" spans="2:5" ht="18">
      <c r="B102" s="2">
        <f aca="true" t="shared" si="0" ref="B102:B107">C5</f>
        <v>0</v>
      </c>
      <c r="C102" s="2">
        <f aca="true" t="shared" si="1" ref="C102:E107">O5</f>
        <v>0</v>
      </c>
      <c r="D102" s="2">
        <f t="shared" si="1"/>
        <v>0</v>
      </c>
      <c r="E102" s="2" t="e">
        <f t="shared" si="1"/>
        <v>#DIV/0!</v>
      </c>
    </row>
    <row r="103" spans="2:5" ht="18">
      <c r="B103" s="2">
        <f t="shared" si="0"/>
        <v>0</v>
      </c>
      <c r="C103" s="2">
        <f t="shared" si="1"/>
        <v>0</v>
      </c>
      <c r="D103" s="2">
        <f t="shared" si="1"/>
        <v>0</v>
      </c>
      <c r="E103" s="2" t="e">
        <f t="shared" si="1"/>
        <v>#DIV/0!</v>
      </c>
    </row>
    <row r="104" spans="2:5" ht="18">
      <c r="B104" s="2">
        <f t="shared" si="0"/>
        <v>0</v>
      </c>
      <c r="C104" s="2">
        <f t="shared" si="1"/>
        <v>0</v>
      </c>
      <c r="D104" s="2">
        <f t="shared" si="1"/>
        <v>0</v>
      </c>
      <c r="E104" s="2" t="e">
        <f t="shared" si="1"/>
        <v>#DIV/0!</v>
      </c>
    </row>
    <row r="105" spans="2:5" ht="18">
      <c r="B105" s="2">
        <f t="shared" si="0"/>
        <v>0</v>
      </c>
      <c r="C105" s="2">
        <f t="shared" si="1"/>
        <v>0</v>
      </c>
      <c r="D105" s="2">
        <f t="shared" si="1"/>
        <v>0</v>
      </c>
      <c r="E105" s="2" t="e">
        <f t="shared" si="1"/>
        <v>#DIV/0!</v>
      </c>
    </row>
    <row r="106" spans="2:5" ht="18">
      <c r="B106" s="2">
        <f t="shared" si="0"/>
        <v>0</v>
      </c>
      <c r="C106" s="2">
        <f t="shared" si="1"/>
        <v>0</v>
      </c>
      <c r="D106" s="2">
        <f t="shared" si="1"/>
        <v>0</v>
      </c>
      <c r="E106" s="2" t="e">
        <f t="shared" si="1"/>
        <v>#DIV/0!</v>
      </c>
    </row>
    <row r="107" spans="2:5" ht="18">
      <c r="B107" s="2">
        <f t="shared" si="0"/>
        <v>0</v>
      </c>
      <c r="C107" s="2">
        <f t="shared" si="1"/>
        <v>0</v>
      </c>
      <c r="D107" s="2">
        <f t="shared" si="1"/>
        <v>0</v>
      </c>
      <c r="E107" s="2">
        <f t="shared" si="1"/>
        <v>0</v>
      </c>
    </row>
  </sheetData>
  <sheetProtection sheet="1" objects="1" scenarios="1"/>
  <mergeCells count="11">
    <mergeCell ref="E4:F4"/>
    <mergeCell ref="G4:H4"/>
    <mergeCell ref="I4:J4"/>
    <mergeCell ref="K4:L4"/>
    <mergeCell ref="M4:N4"/>
    <mergeCell ref="O4:P4"/>
    <mergeCell ref="C2:D3"/>
    <mergeCell ref="E2:F3"/>
    <mergeCell ref="G2:H3"/>
    <mergeCell ref="I2:J3"/>
    <mergeCell ref="K2:L3"/>
  </mergeCells>
  <printOptions/>
  <pageMargins left="0.7" right="0.7" top="0.75" bottom="0.75" header="0.3" footer="0.3"/>
  <pageSetup horizontalDpi="360" verticalDpi="360" orientation="portrait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9"/>
  <dimension ref="A1:AP107"/>
  <sheetViews>
    <sheetView showGridLines="0" zoomScale="67" zoomScaleNormal="67" zoomScaleSheetLayoutView="100" workbookViewId="0" topLeftCell="A4">
      <selection activeCell="C5" sqref="C5:C9"/>
    </sheetView>
  </sheetViews>
  <sheetFormatPr defaultColWidth="8.7109375" defaultRowHeight="15"/>
  <cols>
    <col min="1" max="1" width="32.7109375" style="2" customWidth="1"/>
    <col min="2" max="2" width="20.7109375" style="2" customWidth="1"/>
    <col min="3" max="3" width="8.7109375" style="2" customWidth="1"/>
    <col min="4" max="4" width="26.7109375" style="2" customWidth="1"/>
    <col min="5" max="14" width="8.7109375" style="2" customWidth="1"/>
    <col min="15" max="16" width="12.7109375" style="3" customWidth="1"/>
    <col min="17" max="17" width="8.7109375" style="2" customWidth="1"/>
    <col min="18" max="16384" width="8.7109375" style="2" customWidth="1"/>
  </cols>
  <sheetData>
    <row r="1" spans="1:2" ht="18.75">
      <c r="A1" s="4"/>
      <c r="B1" s="4"/>
    </row>
    <row r="2" spans="1:14" ht="23.25" customHeight="1">
      <c r="A2" s="4"/>
      <c r="B2" s="4"/>
      <c r="C2" s="5" t="s">
        <v>91</v>
      </c>
      <c r="D2" s="42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ht="18.75">
      <c r="A3" s="4"/>
      <c r="B3" s="4"/>
      <c r="C3" s="8"/>
      <c r="D3" s="43"/>
      <c r="E3" s="7"/>
      <c r="F3" s="7"/>
      <c r="G3" s="7"/>
      <c r="H3" s="7"/>
      <c r="I3" s="7"/>
      <c r="J3" s="7"/>
      <c r="K3" s="7"/>
      <c r="L3" s="7"/>
      <c r="M3" s="7"/>
      <c r="N3" s="7"/>
    </row>
    <row r="4" spans="2:17" s="1" customFormat="1" ht="129.75" customHeight="1">
      <c r="B4" s="10"/>
      <c r="C4" s="11" t="s">
        <v>84</v>
      </c>
      <c r="D4" s="12" t="s">
        <v>94</v>
      </c>
      <c r="E4" s="13">
        <f>D5</f>
      </c>
      <c r="F4" s="14"/>
      <c r="G4" s="13">
        <f>D6</f>
      </c>
      <c r="H4" s="14"/>
      <c r="I4" s="13">
        <f>D7</f>
      </c>
      <c r="J4" s="14"/>
      <c r="K4" s="13">
        <f>D8</f>
      </c>
      <c r="L4" s="14"/>
      <c r="M4" s="13">
        <f>D9</f>
      </c>
      <c r="N4" s="14"/>
      <c r="O4" s="37" t="s">
        <v>86</v>
      </c>
      <c r="P4" s="38"/>
      <c r="Q4" s="1" t="s">
        <v>42</v>
      </c>
    </row>
    <row r="5" spans="2:17" ht="45" customHeight="1">
      <c r="B5" s="15"/>
      <c r="C5" s="16"/>
      <c r="D5" s="17">
        <f>_xlfn.IFERROR(VLOOKUP(C5,'PRIPREMA (STATUS)'!$A$5:$F$128,2)&amp;" "&amp;VLOOKUP(C5,'PRIPREMA (STATUS)'!$A$5:$F$128,3),"")</f>
      </c>
      <c r="E5" s="62"/>
      <c r="F5" s="63"/>
      <c r="G5" s="25"/>
      <c r="H5" s="26"/>
      <c r="I5" s="25"/>
      <c r="J5" s="26"/>
      <c r="K5" s="25"/>
      <c r="L5" s="26"/>
      <c r="M5" s="29"/>
      <c r="N5" s="30"/>
      <c r="O5" s="39">
        <f>SUM(G5,I5,K5,M5)</f>
        <v>0</v>
      </c>
      <c r="P5" s="39">
        <f>SUM(H5,J5,L5,N5)</f>
        <v>0</v>
      </c>
      <c r="Q5" s="40" t="e">
        <f>O5/E10</f>
        <v>#DIV/0!</v>
      </c>
    </row>
    <row r="6" spans="2:17" ht="45" customHeight="1">
      <c r="B6" s="15"/>
      <c r="C6" s="16"/>
      <c r="D6" s="22">
        <f>_xlfn.IFERROR(VLOOKUP(C6,'PRIPREMA (STATUS)'!$A$5:$F$128,2)&amp;" "&amp;VLOOKUP(C6,'PRIPREMA (STATUS)'!$A$5:$F$128,3),"")</f>
      </c>
      <c r="E6" s="23"/>
      <c r="F6" s="24"/>
      <c r="G6" s="18"/>
      <c r="H6" s="19"/>
      <c r="I6" s="25"/>
      <c r="J6" s="26"/>
      <c r="K6" s="25"/>
      <c r="L6" s="26"/>
      <c r="M6" s="29"/>
      <c r="N6" s="30"/>
      <c r="O6" s="39">
        <f>SUM(E6,I6,K6,M6)</f>
        <v>0</v>
      </c>
      <c r="P6" s="39">
        <f>SUM(F6,J6,L6,N6)</f>
        <v>0</v>
      </c>
      <c r="Q6" s="40" t="e">
        <f>O6/G10</f>
        <v>#DIV/0!</v>
      </c>
    </row>
    <row r="7" spans="2:17" ht="45" customHeight="1">
      <c r="B7" s="15"/>
      <c r="C7" s="16"/>
      <c r="D7" s="22">
        <f>_xlfn.IFERROR(VLOOKUP(C7,'PRIPREMA (STATUS)'!$A$5:$F$128,2)&amp;" "&amp;VLOOKUP(C7,'PRIPREMA (STATUS)'!$A$5:$F$128,3),"")</f>
      </c>
      <c r="E7" s="23"/>
      <c r="F7" s="24"/>
      <c r="G7" s="23"/>
      <c r="H7" s="24"/>
      <c r="I7" s="18"/>
      <c r="J7" s="19"/>
      <c r="K7" s="31"/>
      <c r="L7" s="32"/>
      <c r="M7" s="29"/>
      <c r="N7" s="30"/>
      <c r="O7" s="39">
        <f>SUM(E7,G7,K7,M7)</f>
        <v>0</v>
      </c>
      <c r="P7" s="39">
        <f>SUM(F7,H7,L7,N7)</f>
        <v>0</v>
      </c>
      <c r="Q7" s="40" t="e">
        <f>O7/I10</f>
        <v>#DIV/0!</v>
      </c>
    </row>
    <row r="8" spans="2:17" ht="45" customHeight="1">
      <c r="B8" s="15"/>
      <c r="C8" s="16"/>
      <c r="D8" s="22">
        <f>_xlfn.IFERROR(VLOOKUP(C8,'PRIPREMA (STATUS)'!$A$5:$F$128,2)&amp;" "&amp;VLOOKUP(C8,'PRIPREMA (STATUS)'!$A$5:$F$128,3),"")</f>
      </c>
      <c r="E8" s="25"/>
      <c r="F8" s="26"/>
      <c r="G8" s="25"/>
      <c r="H8" s="26"/>
      <c r="I8" s="25"/>
      <c r="J8" s="26"/>
      <c r="K8" s="64"/>
      <c r="L8" s="65"/>
      <c r="M8" s="29"/>
      <c r="N8" s="30"/>
      <c r="O8" s="39">
        <f>SUM(E8,G8,I8,M8)</f>
        <v>0</v>
      </c>
      <c r="P8" s="39">
        <f>SUM(F8,H8,J8,N8)</f>
        <v>0</v>
      </c>
      <c r="Q8" s="40" t="e">
        <f>O8/K10</f>
        <v>#DIV/0!</v>
      </c>
    </row>
    <row r="9" spans="2:17" ht="45" customHeight="1">
      <c r="B9" s="15"/>
      <c r="C9" s="16"/>
      <c r="D9" s="22">
        <f>_xlfn.IFERROR(VLOOKUP(C9,'PRIPREMA (STATUS)'!$A$5:$F$128,2)&amp;" "&amp;VLOOKUP(C9,'PRIPREMA (STATUS)'!$A$5:$F$128,3),"")</f>
      </c>
      <c r="E9" s="25"/>
      <c r="F9" s="26"/>
      <c r="G9" s="25"/>
      <c r="H9" s="26"/>
      <c r="I9" s="25"/>
      <c r="J9" s="26"/>
      <c r="K9" s="66"/>
      <c r="L9" s="67"/>
      <c r="M9" s="36"/>
      <c r="N9" s="36"/>
      <c r="O9" s="39">
        <f>SUM(E9,G9,I9,K9)</f>
        <v>0</v>
      </c>
      <c r="P9" s="39">
        <f>SUM(F9,H9,J9,L9)</f>
        <v>0</v>
      </c>
      <c r="Q9" s="40" t="e">
        <f>O9/M10</f>
        <v>#DIV/0!</v>
      </c>
    </row>
    <row r="10" spans="5:13" ht="18">
      <c r="E10" s="2">
        <f>COUNTIF(E5:E9,"&lt;&gt;")</f>
        <v>0</v>
      </c>
      <c r="G10" s="2">
        <f>COUNTIF(G5:G9,"&lt;&gt;")</f>
        <v>0</v>
      </c>
      <c r="I10" s="2">
        <f>COUNTIF(I5:I9,"&lt;&gt;")</f>
        <v>0</v>
      </c>
      <c r="K10" s="2">
        <f>COUNTIF(K5:K9,"&lt;&gt;")</f>
        <v>0</v>
      </c>
      <c r="M10" s="2">
        <f>COUNTIF(M5:M9,"&lt;&gt;")</f>
        <v>0</v>
      </c>
    </row>
    <row r="100" spans="1:42" ht="18">
      <c r="A100" s="2" t="s">
        <v>51</v>
      </c>
      <c r="B100" s="2" t="s">
        <v>51</v>
      </c>
      <c r="C100" s="2" t="s">
        <v>51</v>
      </c>
      <c r="D100" s="2" t="s">
        <v>51</v>
      </c>
      <c r="E100" s="2" t="s">
        <v>51</v>
      </c>
      <c r="F100" s="2" t="s">
        <v>51</v>
      </c>
      <c r="G100" s="2" t="s">
        <v>51</v>
      </c>
      <c r="H100" s="2" t="s">
        <v>51</v>
      </c>
      <c r="I100" s="2" t="s">
        <v>51</v>
      </c>
      <c r="J100" s="2" t="s">
        <v>51</v>
      </c>
      <c r="K100" s="2" t="s">
        <v>51</v>
      </c>
      <c r="L100" s="2" t="s">
        <v>51</v>
      </c>
      <c r="O100" s="2" t="s">
        <v>51</v>
      </c>
      <c r="P100" s="2" t="s">
        <v>51</v>
      </c>
      <c r="Q100" s="2" t="s">
        <v>51</v>
      </c>
      <c r="R100" s="2" t="s">
        <v>51</v>
      </c>
      <c r="S100" s="2" t="s">
        <v>51</v>
      </c>
      <c r="T100" s="2" t="s">
        <v>51</v>
      </c>
      <c r="U100" s="2" t="s">
        <v>51</v>
      </c>
      <c r="V100" s="2" t="s">
        <v>51</v>
      </c>
      <c r="W100" s="2" t="s">
        <v>51</v>
      </c>
      <c r="X100" s="2" t="s">
        <v>51</v>
      </c>
      <c r="Y100" s="2" t="s">
        <v>51</v>
      </c>
      <c r="Z100" s="2" t="s">
        <v>51</v>
      </c>
      <c r="AA100" s="2" t="s">
        <v>51</v>
      </c>
      <c r="AB100" s="2" t="s">
        <v>51</v>
      </c>
      <c r="AC100" s="2" t="s">
        <v>51</v>
      </c>
      <c r="AD100" s="2" t="s">
        <v>51</v>
      </c>
      <c r="AE100" s="2" t="s">
        <v>51</v>
      </c>
      <c r="AF100" s="2" t="s">
        <v>51</v>
      </c>
      <c r="AG100" s="2" t="s">
        <v>51</v>
      </c>
      <c r="AH100" s="2" t="s">
        <v>51</v>
      </c>
      <c r="AI100" s="2" t="s">
        <v>51</v>
      </c>
      <c r="AJ100" s="2" t="s">
        <v>51</v>
      </c>
      <c r="AK100" s="2" t="s">
        <v>51</v>
      </c>
      <c r="AL100" s="2" t="s">
        <v>51</v>
      </c>
      <c r="AM100" s="2" t="s">
        <v>51</v>
      </c>
      <c r="AN100" s="2" t="s">
        <v>51</v>
      </c>
      <c r="AO100" s="2" t="s">
        <v>51</v>
      </c>
      <c r="AP100" s="2" t="s">
        <v>51</v>
      </c>
    </row>
    <row r="101" spans="2:5" ht="18">
      <c r="B101" s="41" t="s">
        <v>88</v>
      </c>
      <c r="C101" s="41" t="s">
        <v>89</v>
      </c>
      <c r="D101" s="41" t="s">
        <v>90</v>
      </c>
      <c r="E101" s="41" t="s">
        <v>42</v>
      </c>
    </row>
    <row r="102" spans="2:5" ht="18">
      <c r="B102" s="2">
        <f aca="true" t="shared" si="0" ref="B102:B107">C5</f>
        <v>0</v>
      </c>
      <c r="C102" s="2">
        <f aca="true" t="shared" si="1" ref="C102:E107">O5</f>
        <v>0</v>
      </c>
      <c r="D102" s="2">
        <f t="shared" si="1"/>
        <v>0</v>
      </c>
      <c r="E102" s="2" t="e">
        <f t="shared" si="1"/>
        <v>#DIV/0!</v>
      </c>
    </row>
    <row r="103" spans="2:5" ht="18">
      <c r="B103" s="2">
        <f t="shared" si="0"/>
        <v>0</v>
      </c>
      <c r="C103" s="2">
        <f t="shared" si="1"/>
        <v>0</v>
      </c>
      <c r="D103" s="2">
        <f t="shared" si="1"/>
        <v>0</v>
      </c>
      <c r="E103" s="2" t="e">
        <f t="shared" si="1"/>
        <v>#DIV/0!</v>
      </c>
    </row>
    <row r="104" spans="2:5" ht="18">
      <c r="B104" s="2">
        <f t="shared" si="0"/>
        <v>0</v>
      </c>
      <c r="C104" s="2">
        <f t="shared" si="1"/>
        <v>0</v>
      </c>
      <c r="D104" s="2">
        <f t="shared" si="1"/>
        <v>0</v>
      </c>
      <c r="E104" s="2" t="e">
        <f t="shared" si="1"/>
        <v>#DIV/0!</v>
      </c>
    </row>
    <row r="105" spans="2:5" ht="18">
      <c r="B105" s="2">
        <f t="shared" si="0"/>
        <v>0</v>
      </c>
      <c r="C105" s="2">
        <f t="shared" si="1"/>
        <v>0</v>
      </c>
      <c r="D105" s="2">
        <f t="shared" si="1"/>
        <v>0</v>
      </c>
      <c r="E105" s="2" t="e">
        <f t="shared" si="1"/>
        <v>#DIV/0!</v>
      </c>
    </row>
    <row r="106" spans="2:5" ht="18">
      <c r="B106" s="2">
        <f t="shared" si="0"/>
        <v>0</v>
      </c>
      <c r="C106" s="2">
        <f t="shared" si="1"/>
        <v>0</v>
      </c>
      <c r="D106" s="2">
        <f t="shared" si="1"/>
        <v>0</v>
      </c>
      <c r="E106" s="2" t="e">
        <f t="shared" si="1"/>
        <v>#DIV/0!</v>
      </c>
    </row>
    <row r="107" spans="2:5" ht="18">
      <c r="B107" s="2">
        <f t="shared" si="0"/>
        <v>0</v>
      </c>
      <c r="C107" s="2">
        <f t="shared" si="1"/>
        <v>0</v>
      </c>
      <c r="D107" s="2">
        <f t="shared" si="1"/>
        <v>0</v>
      </c>
      <c r="E107" s="2">
        <f t="shared" si="1"/>
        <v>0</v>
      </c>
    </row>
  </sheetData>
  <sheetProtection sheet="1" objects="1" scenarios="1"/>
  <mergeCells count="11">
    <mergeCell ref="E4:F4"/>
    <mergeCell ref="G4:H4"/>
    <mergeCell ref="I4:J4"/>
    <mergeCell ref="K4:L4"/>
    <mergeCell ref="M4:N4"/>
    <mergeCell ref="O4:P4"/>
    <mergeCell ref="C2:D3"/>
    <mergeCell ref="E2:F3"/>
    <mergeCell ref="G2:H3"/>
    <mergeCell ref="I2:J3"/>
    <mergeCell ref="K2:L3"/>
  </mergeCells>
  <printOptions/>
  <pageMargins left="0.7" right="0.7" top="0.75" bottom="0.75" header="0.3" footer="0.3"/>
  <pageSetup horizontalDpi="360" verticalDpi="360" orientation="portrait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30"/>
  <dimension ref="A1:AP107"/>
  <sheetViews>
    <sheetView showGridLines="0" zoomScale="67" zoomScaleNormal="67" zoomScaleSheetLayoutView="100" workbookViewId="0" topLeftCell="A4">
      <selection activeCell="C5" sqref="C5:C9"/>
    </sheetView>
  </sheetViews>
  <sheetFormatPr defaultColWidth="8.7109375" defaultRowHeight="15"/>
  <cols>
    <col min="1" max="1" width="32.7109375" style="2" customWidth="1"/>
    <col min="2" max="2" width="20.7109375" style="2" customWidth="1"/>
    <col min="3" max="3" width="8.7109375" style="2" customWidth="1"/>
    <col min="4" max="4" width="26.7109375" style="2" customWidth="1"/>
    <col min="5" max="14" width="8.7109375" style="2" customWidth="1"/>
    <col min="15" max="16" width="12.7109375" style="3" customWidth="1"/>
    <col min="17" max="17" width="8.7109375" style="2" customWidth="1"/>
    <col min="18" max="16384" width="8.7109375" style="2" customWidth="1"/>
  </cols>
  <sheetData>
    <row r="1" spans="1:2" ht="18.75">
      <c r="A1" s="4"/>
      <c r="B1" s="4"/>
    </row>
    <row r="2" spans="1:14" ht="23.25" customHeight="1">
      <c r="A2" s="4"/>
      <c r="B2" s="4"/>
      <c r="C2" s="5" t="s">
        <v>91</v>
      </c>
      <c r="D2" s="42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ht="18.75">
      <c r="A3" s="4"/>
      <c r="B3" s="4"/>
      <c r="C3" s="8"/>
      <c r="D3" s="43"/>
      <c r="E3" s="7"/>
      <c r="F3" s="7"/>
      <c r="G3" s="7"/>
      <c r="H3" s="7"/>
      <c r="I3" s="7"/>
      <c r="J3" s="7"/>
      <c r="K3" s="7"/>
      <c r="L3" s="7"/>
      <c r="M3" s="7"/>
      <c r="N3" s="7"/>
    </row>
    <row r="4" spans="2:17" s="1" customFormat="1" ht="129.75" customHeight="1">
      <c r="B4" s="10"/>
      <c r="C4" s="11" t="s">
        <v>84</v>
      </c>
      <c r="D4" s="12" t="s">
        <v>94</v>
      </c>
      <c r="E4" s="13">
        <f>D5</f>
      </c>
      <c r="F4" s="14"/>
      <c r="G4" s="13">
        <f>D6</f>
      </c>
      <c r="H4" s="14"/>
      <c r="I4" s="13">
        <f>D7</f>
      </c>
      <c r="J4" s="14"/>
      <c r="K4" s="13">
        <f>D8</f>
      </c>
      <c r="L4" s="14"/>
      <c r="M4" s="13">
        <f>D9</f>
      </c>
      <c r="N4" s="14"/>
      <c r="O4" s="37" t="s">
        <v>86</v>
      </c>
      <c r="P4" s="38"/>
      <c r="Q4" s="1" t="s">
        <v>42</v>
      </c>
    </row>
    <row r="5" spans="2:17" ht="45" customHeight="1">
      <c r="B5" s="15"/>
      <c r="C5" s="16"/>
      <c r="D5" s="17">
        <f>_xlfn.IFERROR(VLOOKUP(C5,'PRIPREMA (STATUS)'!$A$5:$F$128,2)&amp;" "&amp;VLOOKUP(C5,'PRIPREMA (STATUS)'!$A$5:$F$128,3),"")</f>
      </c>
      <c r="E5" s="62"/>
      <c r="F5" s="63"/>
      <c r="G5" s="25"/>
      <c r="H5" s="26"/>
      <c r="I5" s="25"/>
      <c r="J5" s="26"/>
      <c r="K5" s="25"/>
      <c r="L5" s="26"/>
      <c r="M5" s="29"/>
      <c r="N5" s="30"/>
      <c r="O5" s="39">
        <f>SUM(G5,I5,K5,M5)</f>
        <v>0</v>
      </c>
      <c r="P5" s="39">
        <f>SUM(H5,J5,L5,N5)</f>
        <v>0</v>
      </c>
      <c r="Q5" s="40" t="e">
        <f>O5/E10</f>
        <v>#DIV/0!</v>
      </c>
    </row>
    <row r="6" spans="2:17" ht="45" customHeight="1">
      <c r="B6" s="15"/>
      <c r="C6" s="16"/>
      <c r="D6" s="22">
        <f>_xlfn.IFERROR(VLOOKUP(C6,'PRIPREMA (STATUS)'!$A$5:$F$128,2)&amp;" "&amp;VLOOKUP(C6,'PRIPREMA (STATUS)'!$A$5:$F$128,3),"")</f>
      </c>
      <c r="E6" s="23"/>
      <c r="F6" s="24"/>
      <c r="G6" s="18"/>
      <c r="H6" s="19"/>
      <c r="I6" s="25"/>
      <c r="J6" s="26"/>
      <c r="K6" s="25"/>
      <c r="L6" s="26"/>
      <c r="M6" s="29"/>
      <c r="N6" s="30"/>
      <c r="O6" s="39">
        <f>SUM(E6,I6,K6,M6)</f>
        <v>0</v>
      </c>
      <c r="P6" s="39">
        <f>SUM(F6,J6,L6,N6)</f>
        <v>0</v>
      </c>
      <c r="Q6" s="40" t="e">
        <f>O6/G10</f>
        <v>#DIV/0!</v>
      </c>
    </row>
    <row r="7" spans="2:17" ht="45" customHeight="1">
      <c r="B7" s="15"/>
      <c r="C7" s="16"/>
      <c r="D7" s="22">
        <f>_xlfn.IFERROR(VLOOKUP(C7,'PRIPREMA (STATUS)'!$A$5:$F$128,2)&amp;" "&amp;VLOOKUP(C7,'PRIPREMA (STATUS)'!$A$5:$F$128,3),"")</f>
      </c>
      <c r="E7" s="23"/>
      <c r="F7" s="24"/>
      <c r="G7" s="23"/>
      <c r="H7" s="24"/>
      <c r="I7" s="18"/>
      <c r="J7" s="19"/>
      <c r="K7" s="31"/>
      <c r="L7" s="32"/>
      <c r="M7" s="29"/>
      <c r="N7" s="30"/>
      <c r="O7" s="39">
        <f>SUM(E7,G7,K7,M7)</f>
        <v>0</v>
      </c>
      <c r="P7" s="39">
        <f>SUM(F7,H7,L7,N7)</f>
        <v>0</v>
      </c>
      <c r="Q7" s="40" t="e">
        <f>O7/I10</f>
        <v>#DIV/0!</v>
      </c>
    </row>
    <row r="8" spans="2:17" ht="45" customHeight="1">
      <c r="B8" s="15"/>
      <c r="C8" s="16"/>
      <c r="D8" s="22">
        <f>_xlfn.IFERROR(VLOOKUP(C8,'PRIPREMA (STATUS)'!$A$5:$F$128,2)&amp;" "&amp;VLOOKUP(C8,'PRIPREMA (STATUS)'!$A$5:$F$128,3),"")</f>
      </c>
      <c r="E8" s="25"/>
      <c r="F8" s="26"/>
      <c r="G8" s="25"/>
      <c r="H8" s="26"/>
      <c r="I8" s="25"/>
      <c r="J8" s="26"/>
      <c r="K8" s="64"/>
      <c r="L8" s="65"/>
      <c r="M8" s="29"/>
      <c r="N8" s="30"/>
      <c r="O8" s="39">
        <f>SUM(E8,G8,I8,M8)</f>
        <v>0</v>
      </c>
      <c r="P8" s="39">
        <f>SUM(F8,H8,J8,N8)</f>
        <v>0</v>
      </c>
      <c r="Q8" s="40" t="e">
        <f>O8/K10</f>
        <v>#DIV/0!</v>
      </c>
    </row>
    <row r="9" spans="2:17" ht="45" customHeight="1">
      <c r="B9" s="15"/>
      <c r="C9" s="16"/>
      <c r="D9" s="22">
        <f>_xlfn.IFERROR(VLOOKUP(C9,'PRIPREMA (STATUS)'!$A$5:$F$128,2)&amp;" "&amp;VLOOKUP(C9,'PRIPREMA (STATUS)'!$A$5:$F$128,3),"")</f>
      </c>
      <c r="E9" s="25"/>
      <c r="F9" s="26"/>
      <c r="G9" s="25"/>
      <c r="H9" s="26"/>
      <c r="I9" s="25"/>
      <c r="J9" s="26"/>
      <c r="K9" s="66"/>
      <c r="L9" s="67"/>
      <c r="M9" s="36"/>
      <c r="N9" s="36"/>
      <c r="O9" s="39">
        <f>SUM(E9,G9,I9,K9)</f>
        <v>0</v>
      </c>
      <c r="P9" s="39">
        <f>SUM(F9,H9,J9,L9)</f>
        <v>0</v>
      </c>
      <c r="Q9" s="40" t="e">
        <f>O9/M10</f>
        <v>#DIV/0!</v>
      </c>
    </row>
    <row r="10" spans="5:13" ht="18">
      <c r="E10" s="2">
        <f>COUNTIF(E5:E9,"&lt;&gt;")</f>
        <v>0</v>
      </c>
      <c r="G10" s="2">
        <f>COUNTIF(G5:G9,"&lt;&gt;")</f>
        <v>0</v>
      </c>
      <c r="I10" s="2">
        <f>COUNTIF(I5:I9,"&lt;&gt;")</f>
        <v>0</v>
      </c>
      <c r="K10" s="2">
        <f>COUNTIF(K5:K9,"&lt;&gt;")</f>
        <v>0</v>
      </c>
      <c r="M10" s="2">
        <f>COUNTIF(M5:M9,"&lt;&gt;")</f>
        <v>0</v>
      </c>
    </row>
    <row r="100" spans="1:42" ht="18">
      <c r="A100" s="2" t="s">
        <v>51</v>
      </c>
      <c r="B100" s="2" t="s">
        <v>51</v>
      </c>
      <c r="C100" s="2" t="s">
        <v>51</v>
      </c>
      <c r="D100" s="2" t="s">
        <v>51</v>
      </c>
      <c r="E100" s="2" t="s">
        <v>51</v>
      </c>
      <c r="F100" s="2" t="s">
        <v>51</v>
      </c>
      <c r="G100" s="2" t="s">
        <v>51</v>
      </c>
      <c r="H100" s="2" t="s">
        <v>51</v>
      </c>
      <c r="I100" s="2" t="s">
        <v>51</v>
      </c>
      <c r="J100" s="2" t="s">
        <v>51</v>
      </c>
      <c r="K100" s="2" t="s">
        <v>51</v>
      </c>
      <c r="L100" s="2" t="s">
        <v>51</v>
      </c>
      <c r="O100" s="2" t="s">
        <v>51</v>
      </c>
      <c r="P100" s="2" t="s">
        <v>51</v>
      </c>
      <c r="Q100" s="2" t="s">
        <v>51</v>
      </c>
      <c r="R100" s="2" t="s">
        <v>51</v>
      </c>
      <c r="S100" s="2" t="s">
        <v>51</v>
      </c>
      <c r="T100" s="2" t="s">
        <v>51</v>
      </c>
      <c r="U100" s="2" t="s">
        <v>51</v>
      </c>
      <c r="V100" s="2" t="s">
        <v>51</v>
      </c>
      <c r="W100" s="2" t="s">
        <v>51</v>
      </c>
      <c r="X100" s="2" t="s">
        <v>51</v>
      </c>
      <c r="Y100" s="2" t="s">
        <v>51</v>
      </c>
      <c r="Z100" s="2" t="s">
        <v>51</v>
      </c>
      <c r="AA100" s="2" t="s">
        <v>51</v>
      </c>
      <c r="AB100" s="2" t="s">
        <v>51</v>
      </c>
      <c r="AC100" s="2" t="s">
        <v>51</v>
      </c>
      <c r="AD100" s="2" t="s">
        <v>51</v>
      </c>
      <c r="AE100" s="2" t="s">
        <v>51</v>
      </c>
      <c r="AF100" s="2" t="s">
        <v>51</v>
      </c>
      <c r="AG100" s="2" t="s">
        <v>51</v>
      </c>
      <c r="AH100" s="2" t="s">
        <v>51</v>
      </c>
      <c r="AI100" s="2" t="s">
        <v>51</v>
      </c>
      <c r="AJ100" s="2" t="s">
        <v>51</v>
      </c>
      <c r="AK100" s="2" t="s">
        <v>51</v>
      </c>
      <c r="AL100" s="2" t="s">
        <v>51</v>
      </c>
      <c r="AM100" s="2" t="s">
        <v>51</v>
      </c>
      <c r="AN100" s="2" t="s">
        <v>51</v>
      </c>
      <c r="AO100" s="2" t="s">
        <v>51</v>
      </c>
      <c r="AP100" s="2" t="s">
        <v>51</v>
      </c>
    </row>
    <row r="101" spans="2:5" ht="18">
      <c r="B101" s="41" t="s">
        <v>88</v>
      </c>
      <c r="C101" s="41" t="s">
        <v>89</v>
      </c>
      <c r="D101" s="41" t="s">
        <v>90</v>
      </c>
      <c r="E101" s="41" t="s">
        <v>42</v>
      </c>
    </row>
    <row r="102" spans="2:5" ht="18">
      <c r="B102" s="2">
        <f aca="true" t="shared" si="0" ref="B102:B107">C5</f>
        <v>0</v>
      </c>
      <c r="C102" s="2">
        <f aca="true" t="shared" si="1" ref="C102:E107">O5</f>
        <v>0</v>
      </c>
      <c r="D102" s="2">
        <f t="shared" si="1"/>
        <v>0</v>
      </c>
      <c r="E102" s="2" t="e">
        <f t="shared" si="1"/>
        <v>#DIV/0!</v>
      </c>
    </row>
    <row r="103" spans="2:5" ht="18">
      <c r="B103" s="2">
        <f t="shared" si="0"/>
        <v>0</v>
      </c>
      <c r="C103" s="2">
        <f t="shared" si="1"/>
        <v>0</v>
      </c>
      <c r="D103" s="2">
        <f t="shared" si="1"/>
        <v>0</v>
      </c>
      <c r="E103" s="2" t="e">
        <f t="shared" si="1"/>
        <v>#DIV/0!</v>
      </c>
    </row>
    <row r="104" spans="2:5" ht="18">
      <c r="B104" s="2">
        <f t="shared" si="0"/>
        <v>0</v>
      </c>
      <c r="C104" s="2">
        <f t="shared" si="1"/>
        <v>0</v>
      </c>
      <c r="D104" s="2">
        <f t="shared" si="1"/>
        <v>0</v>
      </c>
      <c r="E104" s="2" t="e">
        <f t="shared" si="1"/>
        <v>#DIV/0!</v>
      </c>
    </row>
    <row r="105" spans="2:5" ht="18">
      <c r="B105" s="2">
        <f t="shared" si="0"/>
        <v>0</v>
      </c>
      <c r="C105" s="2">
        <f t="shared" si="1"/>
        <v>0</v>
      </c>
      <c r="D105" s="2">
        <f t="shared" si="1"/>
        <v>0</v>
      </c>
      <c r="E105" s="2" t="e">
        <f t="shared" si="1"/>
        <v>#DIV/0!</v>
      </c>
    </row>
    <row r="106" spans="2:5" ht="18">
      <c r="B106" s="2">
        <f t="shared" si="0"/>
        <v>0</v>
      </c>
      <c r="C106" s="2">
        <f t="shared" si="1"/>
        <v>0</v>
      </c>
      <c r="D106" s="2">
        <f t="shared" si="1"/>
        <v>0</v>
      </c>
      <c r="E106" s="2" t="e">
        <f t="shared" si="1"/>
        <v>#DIV/0!</v>
      </c>
    </row>
    <row r="107" spans="2:5" ht="18">
      <c r="B107" s="2">
        <f t="shared" si="0"/>
        <v>0</v>
      </c>
      <c r="C107" s="2">
        <f t="shared" si="1"/>
        <v>0</v>
      </c>
      <c r="D107" s="2">
        <f t="shared" si="1"/>
        <v>0</v>
      </c>
      <c r="E107" s="2">
        <f t="shared" si="1"/>
        <v>0</v>
      </c>
    </row>
  </sheetData>
  <sheetProtection sheet="1" objects="1" scenarios="1"/>
  <mergeCells count="11">
    <mergeCell ref="E4:F4"/>
    <mergeCell ref="G4:H4"/>
    <mergeCell ref="I4:J4"/>
    <mergeCell ref="K4:L4"/>
    <mergeCell ref="M4:N4"/>
    <mergeCell ref="O4:P4"/>
    <mergeCell ref="C2:D3"/>
    <mergeCell ref="E2:F3"/>
    <mergeCell ref="G2:H3"/>
    <mergeCell ref="I2:J3"/>
    <mergeCell ref="K2:L3"/>
  </mergeCells>
  <printOptions/>
  <pageMargins left="0.7" right="0.7" top="0.75" bottom="0.75" header="0.3" footer="0.3"/>
  <pageSetup horizontalDpi="360" verticalDpi="360" orientation="portrait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31"/>
  <dimension ref="A1:AP107"/>
  <sheetViews>
    <sheetView showGridLines="0" zoomScale="67" zoomScaleNormal="67" zoomScaleSheetLayoutView="100" workbookViewId="0" topLeftCell="A4">
      <selection activeCell="C5" sqref="C5:C9"/>
    </sheetView>
  </sheetViews>
  <sheetFormatPr defaultColWidth="8.7109375" defaultRowHeight="15"/>
  <cols>
    <col min="1" max="1" width="32.7109375" style="2" customWidth="1"/>
    <col min="2" max="2" width="20.7109375" style="2" customWidth="1"/>
    <col min="3" max="3" width="8.7109375" style="2" customWidth="1"/>
    <col min="4" max="4" width="26.7109375" style="2" customWidth="1"/>
    <col min="5" max="14" width="8.7109375" style="2" customWidth="1"/>
    <col min="15" max="16" width="12.7109375" style="3" customWidth="1"/>
    <col min="17" max="17" width="8.7109375" style="2" customWidth="1"/>
    <col min="18" max="16384" width="8.7109375" style="2" customWidth="1"/>
  </cols>
  <sheetData>
    <row r="1" spans="1:2" ht="18.75">
      <c r="A1" s="4"/>
      <c r="B1" s="4"/>
    </row>
    <row r="2" spans="1:14" ht="23.25" customHeight="1">
      <c r="A2" s="4"/>
      <c r="B2" s="4"/>
      <c r="C2" s="5" t="s">
        <v>91</v>
      </c>
      <c r="D2" s="42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ht="18.75">
      <c r="A3" s="4"/>
      <c r="B3" s="4"/>
      <c r="C3" s="8"/>
      <c r="D3" s="43"/>
      <c r="E3" s="7"/>
      <c r="F3" s="7"/>
      <c r="G3" s="7"/>
      <c r="H3" s="7"/>
      <c r="I3" s="7"/>
      <c r="J3" s="7"/>
      <c r="K3" s="7"/>
      <c r="L3" s="7"/>
      <c r="M3" s="7"/>
      <c r="N3" s="7"/>
    </row>
    <row r="4" spans="2:17" s="1" customFormat="1" ht="129.75" customHeight="1">
      <c r="B4" s="10"/>
      <c r="C4" s="11" t="s">
        <v>84</v>
      </c>
      <c r="D4" s="12" t="s">
        <v>94</v>
      </c>
      <c r="E4" s="13">
        <f>D5</f>
      </c>
      <c r="F4" s="14"/>
      <c r="G4" s="13">
        <f>D6</f>
      </c>
      <c r="H4" s="14"/>
      <c r="I4" s="13">
        <f>D7</f>
      </c>
      <c r="J4" s="14"/>
      <c r="K4" s="13">
        <f>D8</f>
      </c>
      <c r="L4" s="14"/>
      <c r="M4" s="13">
        <f>D9</f>
      </c>
      <c r="N4" s="14"/>
      <c r="O4" s="37" t="s">
        <v>86</v>
      </c>
      <c r="P4" s="38"/>
      <c r="Q4" s="1" t="s">
        <v>42</v>
      </c>
    </row>
    <row r="5" spans="2:17" ht="45" customHeight="1">
      <c r="B5" s="15"/>
      <c r="C5" s="44"/>
      <c r="D5" s="17">
        <f>_xlfn.IFERROR(VLOOKUP(C5,'PRIPREMA (STATUS)'!$A$5:$F$128,2)&amp;" "&amp;VLOOKUP(C5,'PRIPREMA (STATUS)'!$A$5:$F$128,3),"")</f>
      </c>
      <c r="E5" s="45"/>
      <c r="F5" s="46"/>
      <c r="G5" s="47"/>
      <c r="H5" s="48"/>
      <c r="I5" s="47"/>
      <c r="J5" s="48"/>
      <c r="K5" s="47"/>
      <c r="L5" s="48"/>
      <c r="M5" s="53"/>
      <c r="N5" s="54"/>
      <c r="O5" s="39">
        <f>SUM(G5,I5,K5,M5)</f>
        <v>0</v>
      </c>
      <c r="P5" s="39">
        <f>SUM(H5,J5,L5,N5)</f>
        <v>0</v>
      </c>
      <c r="Q5" s="40" t="e">
        <f>O5/E10</f>
        <v>#DIV/0!</v>
      </c>
    </row>
    <row r="6" spans="2:17" ht="45" customHeight="1">
      <c r="B6" s="15"/>
      <c r="C6" s="44"/>
      <c r="D6" s="22">
        <f>_xlfn.IFERROR(VLOOKUP(C6,'PRIPREMA (STATUS)'!$A$5:$F$128,2)&amp;" "&amp;VLOOKUP(C6,'PRIPREMA (STATUS)'!$A$5:$F$128,3),"")</f>
      </c>
      <c r="E6" s="49"/>
      <c r="F6" s="50"/>
      <c r="G6" s="51"/>
      <c r="H6" s="52"/>
      <c r="I6" s="47"/>
      <c r="J6" s="48"/>
      <c r="K6" s="47"/>
      <c r="L6" s="48"/>
      <c r="M6" s="53"/>
      <c r="N6" s="54"/>
      <c r="O6" s="39">
        <f>SUM(E6,I6,K6,M6)</f>
        <v>0</v>
      </c>
      <c r="P6" s="39">
        <f>SUM(F6,J6,L6,N6)</f>
        <v>0</v>
      </c>
      <c r="Q6" s="40" t="e">
        <f>O6/G10</f>
        <v>#DIV/0!</v>
      </c>
    </row>
    <row r="7" spans="2:17" ht="45" customHeight="1">
      <c r="B7" s="15"/>
      <c r="C7" s="44"/>
      <c r="D7" s="22">
        <f>_xlfn.IFERROR(VLOOKUP(C7,'PRIPREMA (STATUS)'!$A$5:$F$128,2)&amp;" "&amp;VLOOKUP(C7,'PRIPREMA (STATUS)'!$A$5:$F$128,3),"")</f>
      </c>
      <c r="E7" s="49"/>
      <c r="F7" s="50"/>
      <c r="G7" s="49"/>
      <c r="H7" s="50"/>
      <c r="I7" s="51"/>
      <c r="J7" s="52"/>
      <c r="K7" s="55"/>
      <c r="L7" s="56"/>
      <c r="M7" s="53"/>
      <c r="N7" s="54"/>
      <c r="O7" s="39">
        <f>SUM(E7,G7,K7,M7)</f>
        <v>0</v>
      </c>
      <c r="P7" s="39">
        <f>SUM(F7,H7,L7,N7)</f>
        <v>0</v>
      </c>
      <c r="Q7" s="40" t="e">
        <f>O7/I10</f>
        <v>#DIV/0!</v>
      </c>
    </row>
    <row r="8" spans="2:17" ht="45" customHeight="1">
      <c r="B8" s="15"/>
      <c r="C8" s="44"/>
      <c r="D8" s="22">
        <f>_xlfn.IFERROR(VLOOKUP(C8,'PRIPREMA (STATUS)'!$A$5:$F$128,2)&amp;" "&amp;VLOOKUP(C8,'PRIPREMA (STATUS)'!$A$5:$F$128,3),"")</f>
      </c>
      <c r="E8" s="47"/>
      <c r="F8" s="48"/>
      <c r="G8" s="47"/>
      <c r="H8" s="48"/>
      <c r="I8" s="47"/>
      <c r="J8" s="48"/>
      <c r="K8" s="57"/>
      <c r="L8" s="58"/>
      <c r="M8" s="53"/>
      <c r="N8" s="54"/>
      <c r="O8" s="39">
        <f>SUM(E8,G8,I8,M8)</f>
        <v>0</v>
      </c>
      <c r="P8" s="39">
        <f>SUM(F8,H8,J8,N8)</f>
        <v>0</v>
      </c>
      <c r="Q8" s="40" t="e">
        <f>O8/K10</f>
        <v>#DIV/0!</v>
      </c>
    </row>
    <row r="9" spans="2:17" ht="45" customHeight="1">
      <c r="B9" s="15"/>
      <c r="C9" s="44"/>
      <c r="D9" s="22">
        <f>_xlfn.IFERROR(VLOOKUP(C9,'PRIPREMA (STATUS)'!$A$5:$F$128,2)&amp;" "&amp;VLOOKUP(C9,'PRIPREMA (STATUS)'!$A$5:$F$128,3),"")</f>
      </c>
      <c r="E9" s="47"/>
      <c r="F9" s="48"/>
      <c r="G9" s="47"/>
      <c r="H9" s="48"/>
      <c r="I9" s="47"/>
      <c r="J9" s="48"/>
      <c r="K9" s="59"/>
      <c r="L9" s="60"/>
      <c r="M9" s="61"/>
      <c r="N9" s="61"/>
      <c r="O9" s="39">
        <f>SUM(E9,G9,I9,K9)</f>
        <v>0</v>
      </c>
      <c r="P9" s="39">
        <f>SUM(F9,H9,J9,L9)</f>
        <v>0</v>
      </c>
      <c r="Q9" s="40" t="e">
        <f>O9/M10</f>
        <v>#DIV/0!</v>
      </c>
    </row>
    <row r="10" spans="5:13" ht="18">
      <c r="E10" s="2">
        <f>COUNTIF(E5:E9,"&lt;&gt;")</f>
        <v>0</v>
      </c>
      <c r="G10" s="2">
        <f>COUNTIF(G5:G9,"&lt;&gt;")</f>
        <v>0</v>
      </c>
      <c r="I10" s="2">
        <f>COUNTIF(I5:I9,"&lt;&gt;")</f>
        <v>0</v>
      </c>
      <c r="K10" s="2">
        <f>COUNTIF(K5:K9,"&lt;&gt;")</f>
        <v>0</v>
      </c>
      <c r="M10" s="2">
        <f>COUNTIF(M5:M9,"&lt;&gt;")</f>
        <v>0</v>
      </c>
    </row>
    <row r="100" spans="1:42" ht="18">
      <c r="A100" s="2" t="s">
        <v>51</v>
      </c>
      <c r="B100" s="2" t="s">
        <v>51</v>
      </c>
      <c r="C100" s="2" t="s">
        <v>51</v>
      </c>
      <c r="D100" s="2" t="s">
        <v>51</v>
      </c>
      <c r="E100" s="2" t="s">
        <v>51</v>
      </c>
      <c r="F100" s="2" t="s">
        <v>51</v>
      </c>
      <c r="G100" s="2" t="s">
        <v>51</v>
      </c>
      <c r="H100" s="2" t="s">
        <v>51</v>
      </c>
      <c r="I100" s="2" t="s">
        <v>51</v>
      </c>
      <c r="J100" s="2" t="s">
        <v>51</v>
      </c>
      <c r="K100" s="2" t="s">
        <v>51</v>
      </c>
      <c r="L100" s="2" t="s">
        <v>51</v>
      </c>
      <c r="O100" s="2" t="s">
        <v>51</v>
      </c>
      <c r="P100" s="2" t="s">
        <v>51</v>
      </c>
      <c r="Q100" s="2" t="s">
        <v>51</v>
      </c>
      <c r="R100" s="2" t="s">
        <v>51</v>
      </c>
      <c r="S100" s="2" t="s">
        <v>51</v>
      </c>
      <c r="T100" s="2" t="s">
        <v>51</v>
      </c>
      <c r="U100" s="2" t="s">
        <v>51</v>
      </c>
      <c r="V100" s="2" t="s">
        <v>51</v>
      </c>
      <c r="W100" s="2" t="s">
        <v>51</v>
      </c>
      <c r="X100" s="2" t="s">
        <v>51</v>
      </c>
      <c r="Y100" s="2" t="s">
        <v>51</v>
      </c>
      <c r="Z100" s="2" t="s">
        <v>51</v>
      </c>
      <c r="AA100" s="2" t="s">
        <v>51</v>
      </c>
      <c r="AB100" s="2" t="s">
        <v>51</v>
      </c>
      <c r="AC100" s="2" t="s">
        <v>51</v>
      </c>
      <c r="AD100" s="2" t="s">
        <v>51</v>
      </c>
      <c r="AE100" s="2" t="s">
        <v>51</v>
      </c>
      <c r="AF100" s="2" t="s">
        <v>51</v>
      </c>
      <c r="AG100" s="2" t="s">
        <v>51</v>
      </c>
      <c r="AH100" s="2" t="s">
        <v>51</v>
      </c>
      <c r="AI100" s="2" t="s">
        <v>51</v>
      </c>
      <c r="AJ100" s="2" t="s">
        <v>51</v>
      </c>
      <c r="AK100" s="2" t="s">
        <v>51</v>
      </c>
      <c r="AL100" s="2" t="s">
        <v>51</v>
      </c>
      <c r="AM100" s="2" t="s">
        <v>51</v>
      </c>
      <c r="AN100" s="2" t="s">
        <v>51</v>
      </c>
      <c r="AO100" s="2" t="s">
        <v>51</v>
      </c>
      <c r="AP100" s="2" t="s">
        <v>51</v>
      </c>
    </row>
    <row r="101" spans="2:5" ht="18">
      <c r="B101" s="41" t="s">
        <v>88</v>
      </c>
      <c r="C101" s="41" t="s">
        <v>89</v>
      </c>
      <c r="D101" s="41" t="s">
        <v>90</v>
      </c>
      <c r="E101" s="41" t="s">
        <v>42</v>
      </c>
    </row>
    <row r="102" spans="2:5" ht="18">
      <c r="B102" s="2">
        <f aca="true" t="shared" si="0" ref="B102:B107">C5</f>
        <v>0</v>
      </c>
      <c r="C102" s="2">
        <f aca="true" t="shared" si="1" ref="C102:E107">O5</f>
        <v>0</v>
      </c>
      <c r="D102" s="2">
        <f t="shared" si="1"/>
        <v>0</v>
      </c>
      <c r="E102" s="2" t="e">
        <f t="shared" si="1"/>
        <v>#DIV/0!</v>
      </c>
    </row>
    <row r="103" spans="2:5" ht="18">
      <c r="B103" s="2">
        <f t="shared" si="0"/>
        <v>0</v>
      </c>
      <c r="C103" s="2">
        <f t="shared" si="1"/>
        <v>0</v>
      </c>
      <c r="D103" s="2">
        <f t="shared" si="1"/>
        <v>0</v>
      </c>
      <c r="E103" s="2" t="e">
        <f t="shared" si="1"/>
        <v>#DIV/0!</v>
      </c>
    </row>
    <row r="104" spans="2:5" ht="18">
      <c r="B104" s="2">
        <f t="shared" si="0"/>
        <v>0</v>
      </c>
      <c r="C104" s="2">
        <f t="shared" si="1"/>
        <v>0</v>
      </c>
      <c r="D104" s="2">
        <f t="shared" si="1"/>
        <v>0</v>
      </c>
      <c r="E104" s="2" t="e">
        <f t="shared" si="1"/>
        <v>#DIV/0!</v>
      </c>
    </row>
    <row r="105" spans="2:5" ht="18">
      <c r="B105" s="2">
        <f t="shared" si="0"/>
        <v>0</v>
      </c>
      <c r="C105" s="2">
        <f t="shared" si="1"/>
        <v>0</v>
      </c>
      <c r="D105" s="2">
        <f t="shared" si="1"/>
        <v>0</v>
      </c>
      <c r="E105" s="2" t="e">
        <f t="shared" si="1"/>
        <v>#DIV/0!</v>
      </c>
    </row>
    <row r="106" spans="2:5" ht="18">
      <c r="B106" s="2">
        <f t="shared" si="0"/>
        <v>0</v>
      </c>
      <c r="C106" s="2">
        <f t="shared" si="1"/>
        <v>0</v>
      </c>
      <c r="D106" s="2">
        <f t="shared" si="1"/>
        <v>0</v>
      </c>
      <c r="E106" s="2" t="e">
        <f t="shared" si="1"/>
        <v>#DIV/0!</v>
      </c>
    </row>
    <row r="107" spans="2:5" ht="18">
      <c r="B107" s="2">
        <f t="shared" si="0"/>
        <v>0</v>
      </c>
      <c r="C107" s="2">
        <f t="shared" si="1"/>
        <v>0</v>
      </c>
      <c r="D107" s="2">
        <f t="shared" si="1"/>
        <v>0</v>
      </c>
      <c r="E107" s="2">
        <f t="shared" si="1"/>
        <v>0</v>
      </c>
    </row>
  </sheetData>
  <sheetProtection/>
  <mergeCells count="11">
    <mergeCell ref="E4:F4"/>
    <mergeCell ref="G4:H4"/>
    <mergeCell ref="I4:J4"/>
    <mergeCell ref="K4:L4"/>
    <mergeCell ref="M4:N4"/>
    <mergeCell ref="O4:P4"/>
    <mergeCell ref="C2:D3"/>
    <mergeCell ref="E2:F3"/>
    <mergeCell ref="G2:H3"/>
    <mergeCell ref="I2:J3"/>
    <mergeCell ref="K2:L3"/>
  </mergeCells>
  <printOptions/>
  <pageMargins left="0.7" right="0.7" top="0.75" bottom="0.75" header="0.3" footer="0.3"/>
  <pageSetup horizontalDpi="360" verticalDpi="360" orientation="portrait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32"/>
  <dimension ref="A1:AP107"/>
  <sheetViews>
    <sheetView showGridLines="0" zoomScale="67" zoomScaleNormal="67" zoomScaleSheetLayoutView="100" workbookViewId="0" topLeftCell="A4">
      <selection activeCell="C5" sqref="C5:C9"/>
    </sheetView>
  </sheetViews>
  <sheetFormatPr defaultColWidth="8.7109375" defaultRowHeight="15"/>
  <cols>
    <col min="1" max="1" width="32.7109375" style="2" customWidth="1"/>
    <col min="2" max="2" width="20.7109375" style="2" customWidth="1"/>
    <col min="3" max="3" width="8.7109375" style="2" customWidth="1"/>
    <col min="4" max="4" width="26.7109375" style="2" customWidth="1"/>
    <col min="5" max="14" width="8.7109375" style="2" customWidth="1"/>
    <col min="15" max="16" width="12.7109375" style="3" customWidth="1"/>
    <col min="17" max="17" width="8.7109375" style="2" customWidth="1"/>
    <col min="18" max="16384" width="8.7109375" style="2" customWidth="1"/>
  </cols>
  <sheetData>
    <row r="1" spans="1:2" ht="18.75">
      <c r="A1" s="4"/>
      <c r="B1" s="4"/>
    </row>
    <row r="2" spans="1:14" ht="23.25" customHeight="1">
      <c r="A2" s="4"/>
      <c r="B2" s="4"/>
      <c r="C2" s="5" t="s">
        <v>91</v>
      </c>
      <c r="D2" s="42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ht="18.75">
      <c r="A3" s="4"/>
      <c r="B3" s="4"/>
      <c r="C3" s="8"/>
      <c r="D3" s="43"/>
      <c r="E3" s="7"/>
      <c r="F3" s="7"/>
      <c r="G3" s="7"/>
      <c r="H3" s="7"/>
      <c r="I3" s="7"/>
      <c r="J3" s="7"/>
      <c r="K3" s="7"/>
      <c r="L3" s="7"/>
      <c r="M3" s="7"/>
      <c r="N3" s="7"/>
    </row>
    <row r="4" spans="2:17" s="1" customFormat="1" ht="129.75" customHeight="1">
      <c r="B4" s="10"/>
      <c r="C4" s="11" t="s">
        <v>84</v>
      </c>
      <c r="D4" s="12" t="s">
        <v>94</v>
      </c>
      <c r="E4" s="13">
        <f>D5</f>
      </c>
      <c r="F4" s="14"/>
      <c r="G4" s="13">
        <f>D6</f>
      </c>
      <c r="H4" s="14"/>
      <c r="I4" s="13">
        <f>D7</f>
      </c>
      <c r="J4" s="14"/>
      <c r="K4" s="13">
        <f>D8</f>
      </c>
      <c r="L4" s="14"/>
      <c r="M4" s="13">
        <f>D9</f>
      </c>
      <c r="N4" s="14"/>
      <c r="O4" s="37" t="s">
        <v>86</v>
      </c>
      <c r="P4" s="38"/>
      <c r="Q4" s="1" t="s">
        <v>42</v>
      </c>
    </row>
    <row r="5" spans="2:17" ht="45" customHeight="1">
      <c r="B5" s="15"/>
      <c r="C5" s="44"/>
      <c r="D5" s="17">
        <f>_xlfn.IFERROR(VLOOKUP(C5,'PRIPREMA (STATUS)'!$A$5:$F$128,2)&amp;" "&amp;VLOOKUP(C5,'PRIPREMA (STATUS)'!$A$5:$F$128,3),"")</f>
      </c>
      <c r="E5" s="45"/>
      <c r="F5" s="46"/>
      <c r="G5" s="47"/>
      <c r="H5" s="48"/>
      <c r="I5" s="47"/>
      <c r="J5" s="48"/>
      <c r="K5" s="47"/>
      <c r="L5" s="48"/>
      <c r="M5" s="53"/>
      <c r="N5" s="54"/>
      <c r="O5" s="39">
        <f>SUM(G5,I5,K5,M5)</f>
        <v>0</v>
      </c>
      <c r="P5" s="39">
        <f>SUM(H5,J5,L5,N5)</f>
        <v>0</v>
      </c>
      <c r="Q5" s="40" t="e">
        <f>O5/E10</f>
        <v>#DIV/0!</v>
      </c>
    </row>
    <row r="6" spans="2:17" ht="45" customHeight="1">
      <c r="B6" s="15"/>
      <c r="C6" s="44"/>
      <c r="D6" s="22">
        <f>_xlfn.IFERROR(VLOOKUP(C6,'PRIPREMA (STATUS)'!$A$5:$F$128,2)&amp;" "&amp;VLOOKUP(C6,'PRIPREMA (STATUS)'!$A$5:$F$128,3),"")</f>
      </c>
      <c r="E6" s="49"/>
      <c r="F6" s="50"/>
      <c r="G6" s="51"/>
      <c r="H6" s="52"/>
      <c r="I6" s="47"/>
      <c r="J6" s="48"/>
      <c r="K6" s="47"/>
      <c r="L6" s="48"/>
      <c r="M6" s="53"/>
      <c r="N6" s="54"/>
      <c r="O6" s="39">
        <f>SUM(E6,I6,K6,M6)</f>
        <v>0</v>
      </c>
      <c r="P6" s="39">
        <f>SUM(F6,J6,L6,N6)</f>
        <v>0</v>
      </c>
      <c r="Q6" s="40" t="e">
        <f>O6/G10</f>
        <v>#DIV/0!</v>
      </c>
    </row>
    <row r="7" spans="2:17" ht="45" customHeight="1">
      <c r="B7" s="15"/>
      <c r="C7" s="44"/>
      <c r="D7" s="22">
        <f>_xlfn.IFERROR(VLOOKUP(C7,'PRIPREMA (STATUS)'!$A$5:$F$128,2)&amp;" "&amp;VLOOKUP(C7,'PRIPREMA (STATUS)'!$A$5:$F$128,3),"")</f>
      </c>
      <c r="E7" s="49"/>
      <c r="F7" s="50"/>
      <c r="G7" s="49"/>
      <c r="H7" s="50"/>
      <c r="I7" s="51"/>
      <c r="J7" s="52"/>
      <c r="K7" s="55"/>
      <c r="L7" s="56"/>
      <c r="M7" s="53"/>
      <c r="N7" s="54"/>
      <c r="O7" s="39">
        <f>SUM(E7,G7,K7,M7)</f>
        <v>0</v>
      </c>
      <c r="P7" s="39">
        <f>SUM(F7,H7,L7,N7)</f>
        <v>0</v>
      </c>
      <c r="Q7" s="40" t="e">
        <f>O7/I10</f>
        <v>#DIV/0!</v>
      </c>
    </row>
    <row r="8" spans="2:17" ht="45" customHeight="1">
      <c r="B8" s="15"/>
      <c r="C8" s="44"/>
      <c r="D8" s="22">
        <f>_xlfn.IFERROR(VLOOKUP(C8,'PRIPREMA (STATUS)'!$A$5:$F$128,2)&amp;" "&amp;VLOOKUP(C8,'PRIPREMA (STATUS)'!$A$5:$F$128,3),"")</f>
      </c>
      <c r="E8" s="47"/>
      <c r="F8" s="48"/>
      <c r="G8" s="47"/>
      <c r="H8" s="48"/>
      <c r="I8" s="47"/>
      <c r="J8" s="48"/>
      <c r="K8" s="57"/>
      <c r="L8" s="58"/>
      <c r="M8" s="53"/>
      <c r="N8" s="54"/>
      <c r="O8" s="39">
        <f>SUM(E8,G8,I8,M8)</f>
        <v>0</v>
      </c>
      <c r="P8" s="39">
        <f>SUM(F8,H8,J8,N8)</f>
        <v>0</v>
      </c>
      <c r="Q8" s="40" t="e">
        <f>O8/K10</f>
        <v>#DIV/0!</v>
      </c>
    </row>
    <row r="9" spans="2:17" ht="45" customHeight="1">
      <c r="B9" s="15"/>
      <c r="C9" s="44"/>
      <c r="D9" s="22">
        <f>_xlfn.IFERROR(VLOOKUP(C9,'PRIPREMA (STATUS)'!$A$5:$F$128,2)&amp;" "&amp;VLOOKUP(C9,'PRIPREMA (STATUS)'!$A$5:$F$128,3),"")</f>
      </c>
      <c r="E9" s="47"/>
      <c r="F9" s="48"/>
      <c r="G9" s="47"/>
      <c r="H9" s="48"/>
      <c r="I9" s="47"/>
      <c r="J9" s="48"/>
      <c r="K9" s="59"/>
      <c r="L9" s="60"/>
      <c r="M9" s="61"/>
      <c r="N9" s="61"/>
      <c r="O9" s="39">
        <f>SUM(E9,G9,I9,K9)</f>
        <v>0</v>
      </c>
      <c r="P9" s="39">
        <f>SUM(F9,H9,J9,L9)</f>
        <v>0</v>
      </c>
      <c r="Q9" s="40" t="e">
        <f>O9/M10</f>
        <v>#DIV/0!</v>
      </c>
    </row>
    <row r="10" spans="5:13" ht="18">
      <c r="E10" s="2">
        <f>COUNTIF(E5:E9,"&lt;&gt;")</f>
        <v>0</v>
      </c>
      <c r="G10" s="2">
        <f>COUNTIF(G5:G9,"&lt;&gt;")</f>
        <v>0</v>
      </c>
      <c r="I10" s="2">
        <f>COUNTIF(I5:I9,"&lt;&gt;")</f>
        <v>0</v>
      </c>
      <c r="K10" s="2">
        <f>COUNTIF(K5:K9,"&lt;&gt;")</f>
        <v>0</v>
      </c>
      <c r="M10" s="2">
        <f>COUNTIF(M5:M9,"&lt;&gt;")</f>
        <v>0</v>
      </c>
    </row>
    <row r="100" spans="1:42" ht="18">
      <c r="A100" s="2" t="s">
        <v>51</v>
      </c>
      <c r="B100" s="2" t="s">
        <v>51</v>
      </c>
      <c r="C100" s="2" t="s">
        <v>51</v>
      </c>
      <c r="D100" s="2" t="s">
        <v>51</v>
      </c>
      <c r="E100" s="2" t="s">
        <v>51</v>
      </c>
      <c r="F100" s="2" t="s">
        <v>51</v>
      </c>
      <c r="G100" s="2" t="s">
        <v>51</v>
      </c>
      <c r="H100" s="2" t="s">
        <v>51</v>
      </c>
      <c r="I100" s="2" t="s">
        <v>51</v>
      </c>
      <c r="J100" s="2" t="s">
        <v>51</v>
      </c>
      <c r="K100" s="2" t="s">
        <v>51</v>
      </c>
      <c r="L100" s="2" t="s">
        <v>51</v>
      </c>
      <c r="O100" s="2" t="s">
        <v>51</v>
      </c>
      <c r="P100" s="2" t="s">
        <v>51</v>
      </c>
      <c r="Q100" s="2" t="s">
        <v>51</v>
      </c>
      <c r="R100" s="2" t="s">
        <v>51</v>
      </c>
      <c r="S100" s="2" t="s">
        <v>51</v>
      </c>
      <c r="T100" s="2" t="s">
        <v>51</v>
      </c>
      <c r="U100" s="2" t="s">
        <v>51</v>
      </c>
      <c r="V100" s="2" t="s">
        <v>51</v>
      </c>
      <c r="W100" s="2" t="s">
        <v>51</v>
      </c>
      <c r="X100" s="2" t="s">
        <v>51</v>
      </c>
      <c r="Y100" s="2" t="s">
        <v>51</v>
      </c>
      <c r="Z100" s="2" t="s">
        <v>51</v>
      </c>
      <c r="AA100" s="2" t="s">
        <v>51</v>
      </c>
      <c r="AB100" s="2" t="s">
        <v>51</v>
      </c>
      <c r="AC100" s="2" t="s">
        <v>51</v>
      </c>
      <c r="AD100" s="2" t="s">
        <v>51</v>
      </c>
      <c r="AE100" s="2" t="s">
        <v>51</v>
      </c>
      <c r="AF100" s="2" t="s">
        <v>51</v>
      </c>
      <c r="AG100" s="2" t="s">
        <v>51</v>
      </c>
      <c r="AH100" s="2" t="s">
        <v>51</v>
      </c>
      <c r="AI100" s="2" t="s">
        <v>51</v>
      </c>
      <c r="AJ100" s="2" t="s">
        <v>51</v>
      </c>
      <c r="AK100" s="2" t="s">
        <v>51</v>
      </c>
      <c r="AL100" s="2" t="s">
        <v>51</v>
      </c>
      <c r="AM100" s="2" t="s">
        <v>51</v>
      </c>
      <c r="AN100" s="2" t="s">
        <v>51</v>
      </c>
      <c r="AO100" s="2" t="s">
        <v>51</v>
      </c>
      <c r="AP100" s="2" t="s">
        <v>51</v>
      </c>
    </row>
    <row r="101" spans="2:5" ht="18">
      <c r="B101" s="41" t="s">
        <v>88</v>
      </c>
      <c r="C101" s="41" t="s">
        <v>89</v>
      </c>
      <c r="D101" s="41" t="s">
        <v>90</v>
      </c>
      <c r="E101" s="41" t="s">
        <v>42</v>
      </c>
    </row>
    <row r="102" spans="2:5" ht="18">
      <c r="B102" s="2">
        <f aca="true" t="shared" si="0" ref="B102:B107">C5</f>
        <v>0</v>
      </c>
      <c r="C102" s="2">
        <f aca="true" t="shared" si="1" ref="C102:E107">O5</f>
        <v>0</v>
      </c>
      <c r="D102" s="2">
        <f t="shared" si="1"/>
        <v>0</v>
      </c>
      <c r="E102" s="2" t="e">
        <f t="shared" si="1"/>
        <v>#DIV/0!</v>
      </c>
    </row>
    <row r="103" spans="2:5" ht="18">
      <c r="B103" s="2">
        <f t="shared" si="0"/>
        <v>0</v>
      </c>
      <c r="C103" s="2">
        <f t="shared" si="1"/>
        <v>0</v>
      </c>
      <c r="D103" s="2">
        <f t="shared" si="1"/>
        <v>0</v>
      </c>
      <c r="E103" s="2" t="e">
        <f t="shared" si="1"/>
        <v>#DIV/0!</v>
      </c>
    </row>
    <row r="104" spans="2:5" ht="18">
      <c r="B104" s="2">
        <f t="shared" si="0"/>
        <v>0</v>
      </c>
      <c r="C104" s="2">
        <f t="shared" si="1"/>
        <v>0</v>
      </c>
      <c r="D104" s="2">
        <f t="shared" si="1"/>
        <v>0</v>
      </c>
      <c r="E104" s="2" t="e">
        <f t="shared" si="1"/>
        <v>#DIV/0!</v>
      </c>
    </row>
    <row r="105" spans="2:5" ht="18">
      <c r="B105" s="2">
        <f t="shared" si="0"/>
        <v>0</v>
      </c>
      <c r="C105" s="2">
        <f t="shared" si="1"/>
        <v>0</v>
      </c>
      <c r="D105" s="2">
        <f t="shared" si="1"/>
        <v>0</v>
      </c>
      <c r="E105" s="2" t="e">
        <f t="shared" si="1"/>
        <v>#DIV/0!</v>
      </c>
    </row>
    <row r="106" spans="2:5" ht="18">
      <c r="B106" s="2">
        <f t="shared" si="0"/>
        <v>0</v>
      </c>
      <c r="C106" s="2">
        <f t="shared" si="1"/>
        <v>0</v>
      </c>
      <c r="D106" s="2">
        <f t="shared" si="1"/>
        <v>0</v>
      </c>
      <c r="E106" s="2" t="e">
        <f t="shared" si="1"/>
        <v>#DIV/0!</v>
      </c>
    </row>
    <row r="107" spans="2:5" ht="18">
      <c r="B107" s="2">
        <f t="shared" si="0"/>
        <v>0</v>
      </c>
      <c r="C107" s="2">
        <f t="shared" si="1"/>
        <v>0</v>
      </c>
      <c r="D107" s="2">
        <f t="shared" si="1"/>
        <v>0</v>
      </c>
      <c r="E107" s="2">
        <f t="shared" si="1"/>
        <v>0</v>
      </c>
    </row>
  </sheetData>
  <sheetProtection/>
  <mergeCells count="11">
    <mergeCell ref="E4:F4"/>
    <mergeCell ref="G4:H4"/>
    <mergeCell ref="I4:J4"/>
    <mergeCell ref="K4:L4"/>
    <mergeCell ref="M4:N4"/>
    <mergeCell ref="O4:P4"/>
    <mergeCell ref="C2:D3"/>
    <mergeCell ref="E2:F3"/>
    <mergeCell ref="G2:H3"/>
    <mergeCell ref="I2:J3"/>
    <mergeCell ref="K2:L3"/>
  </mergeCells>
  <printOptions/>
  <pageMargins left="0.7" right="0.7" top="0.75" bottom="0.75" header="0.3" footer="0.3"/>
  <pageSetup horizontalDpi="360" verticalDpi="36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6">
    <pageSetUpPr fitToPage="1"/>
  </sheetPr>
  <dimension ref="A1:I145"/>
  <sheetViews>
    <sheetView showGridLines="0" showZeros="0" zoomScaleSheetLayoutView="100" workbookViewId="0" topLeftCell="A1">
      <selection activeCell="E15" sqref="E15"/>
    </sheetView>
  </sheetViews>
  <sheetFormatPr defaultColWidth="8.7109375" defaultRowHeight="15"/>
  <cols>
    <col min="1" max="1" width="4.7109375" style="99" customWidth="1"/>
    <col min="2" max="2" width="22.7109375" style="99" customWidth="1"/>
    <col min="3" max="3" width="21.7109375" style="99" customWidth="1"/>
    <col min="4" max="4" width="13.140625" style="100" customWidth="1"/>
    <col min="5" max="5" width="12.7109375" style="100" customWidth="1"/>
    <col min="6" max="6" width="11.421875" style="100" customWidth="1"/>
    <col min="7" max="7" width="7.7109375" style="100" customWidth="1"/>
    <col min="8" max="8" width="17.28125" style="99" customWidth="1"/>
    <col min="9" max="9" width="8.7109375" style="99" customWidth="1"/>
    <col min="10" max="16384" width="8.7109375" style="99" customWidth="1"/>
  </cols>
  <sheetData>
    <row r="1" spans="1:7" ht="24.75" customHeight="1">
      <c r="A1" s="101" t="str">
        <f>PODEŠAVANJA!B3</f>
        <v>OP SIVCA</v>
      </c>
      <c r="B1" s="101"/>
      <c r="C1" s="101"/>
      <c r="D1" s="101"/>
      <c r="E1" s="101"/>
      <c r="F1" s="101"/>
      <c r="G1" s="102"/>
    </row>
    <row r="2" spans="1:7" ht="13.5">
      <c r="A2" s="103"/>
      <c r="B2" s="104" t="str">
        <f>PODEŠAVANJA!E5</f>
        <v>TK SIVAC</v>
      </c>
      <c r="C2" s="105" t="str">
        <f>PODEŠAVANJA!B5</f>
        <v>SIVAC</v>
      </c>
      <c r="D2" s="106"/>
      <c r="E2" s="106" t="str">
        <f>PODEŠAVANJA!C7</f>
        <v>14.04.2024.</v>
      </c>
      <c r="F2" s="107"/>
      <c r="G2" s="107"/>
    </row>
    <row r="3" spans="1:8" ht="30" customHeight="1">
      <c r="A3" s="108" t="s">
        <v>52</v>
      </c>
      <c r="B3" s="109" t="s">
        <v>53</v>
      </c>
      <c r="C3" s="109" t="s">
        <v>54</v>
      </c>
      <c r="D3" s="109" t="s">
        <v>55</v>
      </c>
      <c r="E3" s="110" t="s">
        <v>56</v>
      </c>
      <c r="F3" s="111" t="s">
        <v>57</v>
      </c>
      <c r="G3" s="112"/>
      <c r="H3" s="113"/>
    </row>
    <row r="4" spans="1:7" s="97" customFormat="1" ht="18.75" customHeight="1" hidden="1">
      <c r="A4" s="114" t="s">
        <v>58</v>
      </c>
      <c r="B4" s="115" t="s">
        <v>59</v>
      </c>
      <c r="C4" s="116"/>
      <c r="D4" s="116"/>
      <c r="E4" s="116"/>
      <c r="F4" s="116">
        <v>0</v>
      </c>
      <c r="G4" s="116"/>
    </row>
    <row r="5" spans="1:7" s="97" customFormat="1" ht="21.75" customHeight="1">
      <c r="A5" s="114">
        <v>1</v>
      </c>
      <c r="B5" s="117" t="s">
        <v>60</v>
      </c>
      <c r="C5" s="117" t="s">
        <v>61</v>
      </c>
      <c r="D5" s="117">
        <v>20232</v>
      </c>
      <c r="E5" s="118" t="s">
        <v>62</v>
      </c>
      <c r="F5" s="119"/>
      <c r="G5" s="120"/>
    </row>
    <row r="6" spans="1:7" s="97" customFormat="1" ht="21.75" customHeight="1">
      <c r="A6" s="114">
        <v>2</v>
      </c>
      <c r="B6" s="121" t="s">
        <v>63</v>
      </c>
      <c r="C6" s="121" t="s">
        <v>64</v>
      </c>
      <c r="D6" s="121">
        <v>22539</v>
      </c>
      <c r="E6" s="121" t="s">
        <v>65</v>
      </c>
      <c r="F6" s="119"/>
      <c r="G6" s="122"/>
    </row>
    <row r="7" spans="1:7" s="97" customFormat="1" ht="21.75" customHeight="1">
      <c r="A7" s="114">
        <v>3</v>
      </c>
      <c r="B7" s="121" t="s">
        <v>66</v>
      </c>
      <c r="C7" s="121" t="s">
        <v>67</v>
      </c>
      <c r="D7" s="121">
        <v>22991</v>
      </c>
      <c r="E7" s="121" t="s">
        <v>68</v>
      </c>
      <c r="F7" s="119"/>
      <c r="G7" s="123"/>
    </row>
    <row r="8" spans="1:7" s="97" customFormat="1" ht="21.75" customHeight="1">
      <c r="A8" s="114">
        <v>4</v>
      </c>
      <c r="B8" s="121" t="s">
        <v>69</v>
      </c>
      <c r="C8" s="121" t="s">
        <v>70</v>
      </c>
      <c r="D8" s="121">
        <v>23223</v>
      </c>
      <c r="E8" s="121" t="s">
        <v>71</v>
      </c>
      <c r="F8" s="119"/>
      <c r="G8" s="123"/>
    </row>
    <row r="9" spans="1:7" s="97" customFormat="1" ht="21.75" customHeight="1">
      <c r="A9" s="114">
        <v>5</v>
      </c>
      <c r="B9" s="121" t="s">
        <v>72</v>
      </c>
      <c r="C9" s="121" t="s">
        <v>73</v>
      </c>
      <c r="D9" s="121">
        <v>23231</v>
      </c>
      <c r="E9" s="121" t="s">
        <v>68</v>
      </c>
      <c r="F9" s="119"/>
      <c r="G9" s="123"/>
    </row>
    <row r="10" spans="1:7" s="97" customFormat="1" ht="21.75" customHeight="1">
      <c r="A10" s="114">
        <v>6</v>
      </c>
      <c r="B10" s="121" t="s">
        <v>72</v>
      </c>
      <c r="C10" s="121" t="s">
        <v>74</v>
      </c>
      <c r="D10" s="121">
        <v>23232</v>
      </c>
      <c r="E10" s="121" t="s">
        <v>68</v>
      </c>
      <c r="F10" s="119"/>
      <c r="G10" s="123"/>
    </row>
    <row r="11" spans="1:7" s="97" customFormat="1" ht="21.75" customHeight="1">
      <c r="A11" s="114">
        <v>7</v>
      </c>
      <c r="B11" s="121" t="s">
        <v>75</v>
      </c>
      <c r="C11" s="121" t="s">
        <v>76</v>
      </c>
      <c r="D11" s="121">
        <v>23315</v>
      </c>
      <c r="E11" s="121" t="s">
        <v>68</v>
      </c>
      <c r="F11" s="119"/>
      <c r="G11" s="123"/>
    </row>
    <row r="12" spans="1:7" s="97" customFormat="1" ht="21.75" customHeight="1">
      <c r="A12" s="114">
        <v>8</v>
      </c>
      <c r="B12" s="121" t="s">
        <v>77</v>
      </c>
      <c r="C12" s="121" t="s">
        <v>78</v>
      </c>
      <c r="D12" s="121">
        <v>23391</v>
      </c>
      <c r="E12" s="121" t="s">
        <v>79</v>
      </c>
      <c r="F12" s="119"/>
      <c r="G12" s="123"/>
    </row>
    <row r="13" spans="1:7" s="97" customFormat="1" ht="21.75" customHeight="1">
      <c r="A13" s="114">
        <v>9</v>
      </c>
      <c r="B13" s="121" t="s">
        <v>80</v>
      </c>
      <c r="C13" s="121" t="s">
        <v>81</v>
      </c>
      <c r="D13" s="121">
        <v>23427</v>
      </c>
      <c r="E13" s="121" t="s">
        <v>82</v>
      </c>
      <c r="F13" s="119"/>
      <c r="G13" s="123"/>
    </row>
    <row r="14" spans="1:7" s="97" customFormat="1" ht="21.75" customHeight="1">
      <c r="A14" s="114">
        <v>10</v>
      </c>
      <c r="B14" s="121" t="s">
        <v>83</v>
      </c>
      <c r="C14" s="121" t="s">
        <v>70</v>
      </c>
      <c r="D14" s="121">
        <v>19801</v>
      </c>
      <c r="E14" s="121" t="s">
        <v>68</v>
      </c>
      <c r="F14" s="119"/>
      <c r="G14" s="123"/>
    </row>
    <row r="15" spans="1:7" s="97" customFormat="1" ht="21.75" customHeight="1">
      <c r="A15" s="114">
        <v>11</v>
      </c>
      <c r="B15" s="121"/>
      <c r="C15" s="121"/>
      <c r="D15" s="121"/>
      <c r="E15" s="121"/>
      <c r="F15" s="119"/>
      <c r="G15" s="123"/>
    </row>
    <row r="16" spans="1:7" s="97" customFormat="1" ht="21.75" customHeight="1">
      <c r="A16" s="114">
        <v>12</v>
      </c>
      <c r="B16" s="121"/>
      <c r="C16" s="121"/>
      <c r="D16" s="121"/>
      <c r="E16" s="121"/>
      <c r="F16" s="119"/>
      <c r="G16" s="123"/>
    </row>
    <row r="17" spans="1:7" s="97" customFormat="1" ht="21.75" customHeight="1">
      <c r="A17" s="114">
        <v>13</v>
      </c>
      <c r="B17" s="121"/>
      <c r="C17" s="121"/>
      <c r="D17" s="121"/>
      <c r="E17" s="121"/>
      <c r="F17" s="119"/>
      <c r="G17" s="123"/>
    </row>
    <row r="18" spans="1:7" s="97" customFormat="1" ht="21.75" customHeight="1">
      <c r="A18" s="114">
        <v>14</v>
      </c>
      <c r="B18" s="121"/>
      <c r="C18" s="121"/>
      <c r="D18" s="121"/>
      <c r="E18" s="121"/>
      <c r="F18" s="119"/>
      <c r="G18" s="122"/>
    </row>
    <row r="19" spans="1:7" s="97" customFormat="1" ht="21.75" customHeight="1">
      <c r="A19" s="114">
        <v>15</v>
      </c>
      <c r="B19" s="121"/>
      <c r="C19" s="121"/>
      <c r="D19" s="121"/>
      <c r="E19" s="121"/>
      <c r="F19" s="119"/>
      <c r="G19" s="123"/>
    </row>
    <row r="20" spans="1:7" s="97" customFormat="1" ht="21.75" customHeight="1">
      <c r="A20" s="114">
        <v>16</v>
      </c>
      <c r="B20" s="121"/>
      <c r="C20" s="121"/>
      <c r="D20" s="121"/>
      <c r="E20" s="121"/>
      <c r="F20" s="119"/>
      <c r="G20" s="123"/>
    </row>
    <row r="21" spans="1:7" s="97" customFormat="1" ht="21.75" customHeight="1">
      <c r="A21" s="114">
        <v>17</v>
      </c>
      <c r="B21" s="121"/>
      <c r="C21" s="121"/>
      <c r="D21" s="121"/>
      <c r="E21" s="121"/>
      <c r="F21" s="119"/>
      <c r="G21" s="123"/>
    </row>
    <row r="22" spans="1:7" s="97" customFormat="1" ht="21.75" customHeight="1">
      <c r="A22" s="114">
        <v>18</v>
      </c>
      <c r="B22" s="121"/>
      <c r="C22" s="121"/>
      <c r="D22" s="121"/>
      <c r="E22" s="121"/>
      <c r="F22" s="119"/>
      <c r="G22" s="123"/>
    </row>
    <row r="23" spans="1:7" s="97" customFormat="1" ht="21.75" customHeight="1">
      <c r="A23" s="114">
        <v>19</v>
      </c>
      <c r="B23" s="121"/>
      <c r="C23" s="121"/>
      <c r="D23" s="121"/>
      <c r="E23" s="121"/>
      <c r="F23" s="119"/>
      <c r="G23" s="123"/>
    </row>
    <row r="24" spans="1:7" s="97" customFormat="1" ht="21.75" customHeight="1">
      <c r="A24" s="114">
        <v>20</v>
      </c>
      <c r="B24" s="121"/>
      <c r="C24" s="121"/>
      <c r="D24" s="121"/>
      <c r="E24" s="121"/>
      <c r="F24" s="119"/>
      <c r="G24" s="123"/>
    </row>
    <row r="25" spans="1:7" s="97" customFormat="1" ht="21.75" customHeight="1">
      <c r="A25" s="114">
        <v>21</v>
      </c>
      <c r="B25" s="121"/>
      <c r="C25" s="121"/>
      <c r="D25" s="121"/>
      <c r="E25" s="121"/>
      <c r="F25" s="119"/>
      <c r="G25" s="123"/>
    </row>
    <row r="26" spans="1:7" s="97" customFormat="1" ht="21.75" customHeight="1">
      <c r="A26" s="114">
        <v>22</v>
      </c>
      <c r="B26" s="121"/>
      <c r="C26" s="121"/>
      <c r="D26" s="121"/>
      <c r="E26" s="121"/>
      <c r="F26" s="119"/>
      <c r="G26" s="123"/>
    </row>
    <row r="27" spans="1:7" s="97" customFormat="1" ht="21.75" customHeight="1">
      <c r="A27" s="114">
        <v>23</v>
      </c>
      <c r="B27" s="121"/>
      <c r="C27" s="121"/>
      <c r="D27" s="121"/>
      <c r="E27" s="121"/>
      <c r="F27" s="119"/>
      <c r="G27" s="123"/>
    </row>
    <row r="28" spans="1:7" s="97" customFormat="1" ht="21.75" customHeight="1">
      <c r="A28" s="114">
        <v>24</v>
      </c>
      <c r="B28" s="121"/>
      <c r="C28" s="121"/>
      <c r="D28" s="121"/>
      <c r="E28" s="121"/>
      <c r="F28" s="119"/>
      <c r="G28" s="123"/>
    </row>
    <row r="29" spans="1:7" s="97" customFormat="1" ht="21.75" customHeight="1">
      <c r="A29" s="114">
        <v>25</v>
      </c>
      <c r="B29" s="121"/>
      <c r="C29" s="121"/>
      <c r="D29" s="121"/>
      <c r="E29" s="121"/>
      <c r="F29" s="119"/>
      <c r="G29" s="123"/>
    </row>
    <row r="30" spans="1:7" s="97" customFormat="1" ht="21.75" customHeight="1">
      <c r="A30" s="114">
        <v>26</v>
      </c>
      <c r="B30" s="121"/>
      <c r="C30" s="121"/>
      <c r="D30" s="121"/>
      <c r="E30" s="121"/>
      <c r="F30" s="119"/>
      <c r="G30" s="123"/>
    </row>
    <row r="31" spans="1:7" s="97" customFormat="1" ht="21.75" customHeight="1">
      <c r="A31" s="114">
        <v>27</v>
      </c>
      <c r="B31" s="121"/>
      <c r="C31" s="121"/>
      <c r="D31" s="121"/>
      <c r="E31" s="121"/>
      <c r="F31" s="119"/>
      <c r="G31" s="123"/>
    </row>
    <row r="32" spans="1:7" s="97" customFormat="1" ht="21.75" customHeight="1">
      <c r="A32" s="114">
        <v>28</v>
      </c>
      <c r="B32" s="121"/>
      <c r="C32" s="121"/>
      <c r="D32" s="121"/>
      <c r="E32" s="121"/>
      <c r="F32" s="119"/>
      <c r="G32" s="123"/>
    </row>
    <row r="33" spans="1:7" s="97" customFormat="1" ht="21.75" customHeight="1">
      <c r="A33" s="114">
        <v>29</v>
      </c>
      <c r="B33" s="121"/>
      <c r="C33" s="121"/>
      <c r="D33" s="121"/>
      <c r="E33" s="121"/>
      <c r="F33" s="119"/>
      <c r="G33" s="123"/>
    </row>
    <row r="34" spans="1:7" s="97" customFormat="1" ht="21.75" customHeight="1">
      <c r="A34" s="114">
        <v>30</v>
      </c>
      <c r="B34" s="121"/>
      <c r="C34" s="121"/>
      <c r="D34" s="121"/>
      <c r="E34" s="121"/>
      <c r="F34" s="119"/>
      <c r="G34" s="124"/>
    </row>
    <row r="35" spans="1:7" s="97" customFormat="1" ht="21.75" customHeight="1">
      <c r="A35" s="114">
        <v>31</v>
      </c>
      <c r="B35" s="121"/>
      <c r="C35" s="121"/>
      <c r="D35" s="121"/>
      <c r="E35" s="121"/>
      <c r="F35" s="119"/>
      <c r="G35" s="125"/>
    </row>
    <row r="36" spans="1:7" s="97" customFormat="1" ht="21.75" customHeight="1">
      <c r="A36" s="114">
        <v>32</v>
      </c>
      <c r="B36" s="121"/>
      <c r="C36" s="121"/>
      <c r="D36" s="121"/>
      <c r="E36" s="121"/>
      <c r="F36" s="119"/>
      <c r="G36" s="126"/>
    </row>
    <row r="37" spans="1:7" s="97" customFormat="1" ht="21.75" customHeight="1">
      <c r="A37" s="114">
        <v>33</v>
      </c>
      <c r="B37" s="121"/>
      <c r="C37" s="121"/>
      <c r="D37" s="121"/>
      <c r="E37" s="121"/>
      <c r="F37" s="119"/>
      <c r="G37" s="127"/>
    </row>
    <row r="38" spans="1:7" s="97" customFormat="1" ht="21.75" customHeight="1">
      <c r="A38" s="114">
        <v>34</v>
      </c>
      <c r="B38" s="121"/>
      <c r="C38" s="121"/>
      <c r="D38" s="121"/>
      <c r="E38" s="121"/>
      <c r="F38" s="119"/>
      <c r="G38" s="127"/>
    </row>
    <row r="39" spans="1:7" s="97" customFormat="1" ht="21.75" customHeight="1">
      <c r="A39" s="114">
        <v>35</v>
      </c>
      <c r="B39" s="121"/>
      <c r="C39" s="121"/>
      <c r="D39" s="121"/>
      <c r="E39" s="121"/>
      <c r="F39" s="119"/>
      <c r="G39" s="127"/>
    </row>
    <row r="40" spans="1:7" s="97" customFormat="1" ht="21.75" customHeight="1">
      <c r="A40" s="114">
        <v>36</v>
      </c>
      <c r="B40" s="121"/>
      <c r="C40" s="121"/>
      <c r="D40" s="121"/>
      <c r="E40" s="121"/>
      <c r="F40" s="119"/>
      <c r="G40" s="127"/>
    </row>
    <row r="41" spans="1:7" s="97" customFormat="1" ht="21.75" customHeight="1">
      <c r="A41" s="114">
        <v>37</v>
      </c>
      <c r="B41" s="128"/>
      <c r="C41" s="128"/>
      <c r="D41" s="128"/>
      <c r="E41" s="128"/>
      <c r="F41" s="120"/>
      <c r="G41" s="127"/>
    </row>
    <row r="42" spans="1:7" s="97" customFormat="1" ht="21.75" customHeight="1">
      <c r="A42" s="114">
        <v>38</v>
      </c>
      <c r="B42" s="128"/>
      <c r="C42" s="128"/>
      <c r="D42" s="128"/>
      <c r="E42" s="128"/>
      <c r="F42" s="120"/>
      <c r="G42" s="127"/>
    </row>
    <row r="43" spans="1:7" s="97" customFormat="1" ht="21.75" customHeight="1">
      <c r="A43" s="114">
        <v>39</v>
      </c>
      <c r="B43" s="128"/>
      <c r="C43" s="128"/>
      <c r="D43" s="128"/>
      <c r="E43" s="128"/>
      <c r="F43" s="120"/>
      <c r="G43" s="127"/>
    </row>
    <row r="44" spans="1:7" s="97" customFormat="1" ht="21.75" customHeight="1">
      <c r="A44" s="114">
        <v>40</v>
      </c>
      <c r="B44" s="128"/>
      <c r="C44" s="128"/>
      <c r="D44" s="128"/>
      <c r="E44" s="128"/>
      <c r="F44" s="120"/>
      <c r="G44" s="127"/>
    </row>
    <row r="45" spans="1:7" s="97" customFormat="1" ht="21.75" customHeight="1">
      <c r="A45" s="114">
        <v>41</v>
      </c>
      <c r="B45" s="128"/>
      <c r="C45" s="128"/>
      <c r="D45" s="128"/>
      <c r="E45" s="128"/>
      <c r="F45" s="120"/>
      <c r="G45" s="127"/>
    </row>
    <row r="46" spans="1:7" s="97" customFormat="1" ht="21.75" customHeight="1">
      <c r="A46" s="114">
        <v>42</v>
      </c>
      <c r="B46" s="128"/>
      <c r="C46" s="128"/>
      <c r="D46" s="128"/>
      <c r="E46" s="128"/>
      <c r="F46" s="120"/>
      <c r="G46" s="127"/>
    </row>
    <row r="47" spans="1:7" s="97" customFormat="1" ht="21.75" customHeight="1">
      <c r="A47" s="114">
        <v>43</v>
      </c>
      <c r="B47" s="128"/>
      <c r="C47" s="128"/>
      <c r="D47" s="128"/>
      <c r="E47" s="128"/>
      <c r="F47" s="120"/>
      <c r="G47" s="127"/>
    </row>
    <row r="48" spans="1:7" s="97" customFormat="1" ht="21.75" customHeight="1">
      <c r="A48" s="114">
        <v>44</v>
      </c>
      <c r="B48" s="128"/>
      <c r="C48" s="128"/>
      <c r="D48" s="128"/>
      <c r="E48" s="128"/>
      <c r="F48" s="120"/>
      <c r="G48" s="127"/>
    </row>
    <row r="49" spans="1:7" s="97" customFormat="1" ht="21.75" customHeight="1">
      <c r="A49" s="114">
        <v>45</v>
      </c>
      <c r="B49" s="128"/>
      <c r="C49" s="128"/>
      <c r="D49" s="128"/>
      <c r="E49" s="128"/>
      <c r="F49" s="120"/>
      <c r="G49" s="127"/>
    </row>
    <row r="50" spans="1:7" s="97" customFormat="1" ht="21.75" customHeight="1">
      <c r="A50" s="114">
        <v>46</v>
      </c>
      <c r="B50" s="128"/>
      <c r="C50" s="128"/>
      <c r="D50" s="128"/>
      <c r="E50" s="128"/>
      <c r="F50" s="120"/>
      <c r="G50" s="127"/>
    </row>
    <row r="51" spans="1:7" s="97" customFormat="1" ht="21.75" customHeight="1">
      <c r="A51" s="114">
        <v>47</v>
      </c>
      <c r="B51" s="128"/>
      <c r="C51" s="128"/>
      <c r="D51" s="128"/>
      <c r="E51" s="128"/>
      <c r="F51" s="120"/>
      <c r="G51" s="127"/>
    </row>
    <row r="52" spans="1:7" s="97" customFormat="1" ht="21.75" customHeight="1">
      <c r="A52" s="114">
        <v>48</v>
      </c>
      <c r="B52" s="128"/>
      <c r="C52" s="128"/>
      <c r="D52" s="128"/>
      <c r="E52" s="128"/>
      <c r="F52" s="120"/>
      <c r="G52" s="129"/>
    </row>
    <row r="53" spans="1:7" s="97" customFormat="1" ht="21.75" customHeight="1">
      <c r="A53" s="114">
        <v>49</v>
      </c>
      <c r="B53" s="128"/>
      <c r="C53" s="128"/>
      <c r="D53" s="128"/>
      <c r="E53" s="128"/>
      <c r="F53" s="120"/>
      <c r="G53" s="127"/>
    </row>
    <row r="54" spans="1:7" s="97" customFormat="1" ht="21.75" customHeight="1">
      <c r="A54" s="114">
        <v>50</v>
      </c>
      <c r="B54" s="128"/>
      <c r="C54" s="128"/>
      <c r="D54" s="128"/>
      <c r="E54" s="128"/>
      <c r="F54" s="120"/>
      <c r="G54" s="127"/>
    </row>
    <row r="55" spans="1:7" s="97" customFormat="1" ht="21.75" customHeight="1">
      <c r="A55" s="114">
        <v>51</v>
      </c>
      <c r="B55" s="128"/>
      <c r="C55" s="128"/>
      <c r="D55" s="128"/>
      <c r="E55" s="128"/>
      <c r="F55" s="120"/>
      <c r="G55" s="127"/>
    </row>
    <row r="56" spans="1:7" s="97" customFormat="1" ht="21.75" customHeight="1">
      <c r="A56" s="114">
        <v>52</v>
      </c>
      <c r="B56" s="128"/>
      <c r="C56" s="128"/>
      <c r="D56" s="128"/>
      <c r="E56" s="128"/>
      <c r="F56" s="120"/>
      <c r="G56" s="127"/>
    </row>
    <row r="57" spans="1:7" s="97" customFormat="1" ht="21.75" customHeight="1">
      <c r="A57" s="114">
        <v>53</v>
      </c>
      <c r="B57" s="128"/>
      <c r="C57" s="128"/>
      <c r="D57" s="128"/>
      <c r="E57" s="128"/>
      <c r="F57" s="120"/>
      <c r="G57" s="127"/>
    </row>
    <row r="58" spans="1:7" s="97" customFormat="1" ht="21.75" customHeight="1">
      <c r="A58" s="114">
        <v>54</v>
      </c>
      <c r="B58" s="128"/>
      <c r="C58" s="128"/>
      <c r="D58" s="128"/>
      <c r="E58" s="128"/>
      <c r="F58" s="120"/>
      <c r="G58" s="127"/>
    </row>
    <row r="59" spans="1:7" s="97" customFormat="1" ht="21.75" customHeight="1">
      <c r="A59" s="114">
        <v>55</v>
      </c>
      <c r="B59" s="128"/>
      <c r="C59" s="128"/>
      <c r="D59" s="128"/>
      <c r="E59" s="128"/>
      <c r="F59" s="120"/>
      <c r="G59" s="127"/>
    </row>
    <row r="60" spans="1:7" s="97" customFormat="1" ht="21.75" customHeight="1">
      <c r="A60" s="114">
        <v>56</v>
      </c>
      <c r="B60" s="128"/>
      <c r="C60" s="128"/>
      <c r="D60" s="128"/>
      <c r="E60" s="128"/>
      <c r="F60" s="120"/>
      <c r="G60" s="127"/>
    </row>
    <row r="61" spans="1:7" s="97" customFormat="1" ht="21.75" customHeight="1">
      <c r="A61" s="114">
        <v>57</v>
      </c>
      <c r="B61" s="128"/>
      <c r="C61" s="128"/>
      <c r="D61" s="128"/>
      <c r="E61" s="128"/>
      <c r="F61" s="120"/>
      <c r="G61" s="127"/>
    </row>
    <row r="62" spans="1:7" s="97" customFormat="1" ht="21.75" customHeight="1">
      <c r="A62" s="114">
        <v>58</v>
      </c>
      <c r="B62" s="128"/>
      <c r="C62" s="128"/>
      <c r="D62" s="128"/>
      <c r="E62" s="128"/>
      <c r="F62" s="120"/>
      <c r="G62" s="127"/>
    </row>
    <row r="63" spans="1:7" s="97" customFormat="1" ht="21.75" customHeight="1">
      <c r="A63" s="114">
        <v>59</v>
      </c>
      <c r="B63" s="128"/>
      <c r="C63" s="128"/>
      <c r="D63" s="128"/>
      <c r="E63" s="128"/>
      <c r="F63" s="120"/>
      <c r="G63" s="127"/>
    </row>
    <row r="64" spans="1:7" s="97" customFormat="1" ht="21.75" customHeight="1">
      <c r="A64" s="114">
        <v>60</v>
      </c>
      <c r="B64" s="128"/>
      <c r="C64" s="128"/>
      <c r="D64" s="128"/>
      <c r="E64" s="128"/>
      <c r="F64" s="120"/>
      <c r="G64" s="127"/>
    </row>
    <row r="65" spans="1:7" s="97" customFormat="1" ht="21.75" customHeight="1">
      <c r="A65" s="114">
        <v>61</v>
      </c>
      <c r="B65" s="128"/>
      <c r="C65" s="128"/>
      <c r="D65" s="128"/>
      <c r="E65" s="128"/>
      <c r="F65" s="120"/>
      <c r="G65" s="127"/>
    </row>
    <row r="66" spans="1:7" s="97" customFormat="1" ht="21.75" customHeight="1">
      <c r="A66" s="114">
        <v>62</v>
      </c>
      <c r="B66" s="128"/>
      <c r="C66" s="128"/>
      <c r="D66" s="128"/>
      <c r="E66" s="128"/>
      <c r="F66" s="120"/>
      <c r="G66" s="127"/>
    </row>
    <row r="67" spans="1:7" s="97" customFormat="1" ht="21.75" customHeight="1">
      <c r="A67" s="114">
        <v>63</v>
      </c>
      <c r="B67" s="128"/>
      <c r="C67" s="128"/>
      <c r="D67" s="128"/>
      <c r="E67" s="128"/>
      <c r="F67" s="120"/>
      <c r="G67" s="127"/>
    </row>
    <row r="68" spans="1:7" s="97" customFormat="1" ht="21.75" customHeight="1">
      <c r="A68" s="114">
        <v>64</v>
      </c>
      <c r="B68" s="128"/>
      <c r="C68" s="128"/>
      <c r="D68" s="128"/>
      <c r="E68" s="128"/>
      <c r="F68" s="120"/>
      <c r="G68" s="129"/>
    </row>
    <row r="69" spans="1:7" s="97" customFormat="1" ht="21.75" customHeight="1">
      <c r="A69" s="114">
        <v>65</v>
      </c>
      <c r="B69" s="128"/>
      <c r="C69" s="128"/>
      <c r="D69" s="128"/>
      <c r="E69" s="128"/>
      <c r="F69" s="120"/>
      <c r="G69" s="127"/>
    </row>
    <row r="70" spans="1:7" s="97" customFormat="1" ht="21.75" customHeight="1">
      <c r="A70" s="114">
        <v>66</v>
      </c>
      <c r="B70" s="128"/>
      <c r="C70" s="128"/>
      <c r="D70" s="128"/>
      <c r="E70" s="128"/>
      <c r="F70" s="120"/>
      <c r="G70" s="127"/>
    </row>
    <row r="71" spans="1:7" s="97" customFormat="1" ht="21.75" customHeight="1">
      <c r="A71" s="114">
        <v>67</v>
      </c>
      <c r="B71" s="128"/>
      <c r="C71" s="128"/>
      <c r="D71" s="128"/>
      <c r="E71" s="128"/>
      <c r="F71" s="120"/>
      <c r="G71" s="127"/>
    </row>
    <row r="72" spans="1:7" s="97" customFormat="1" ht="21.75" customHeight="1">
      <c r="A72" s="114">
        <v>68</v>
      </c>
      <c r="B72" s="128"/>
      <c r="C72" s="128"/>
      <c r="D72" s="128"/>
      <c r="E72" s="128"/>
      <c r="F72" s="120"/>
      <c r="G72" s="127"/>
    </row>
    <row r="73" spans="1:7" s="97" customFormat="1" ht="21.75" customHeight="1">
      <c r="A73" s="114">
        <v>69</v>
      </c>
      <c r="B73" s="128"/>
      <c r="C73" s="128"/>
      <c r="D73" s="128"/>
      <c r="E73" s="128"/>
      <c r="F73" s="120"/>
      <c r="G73" s="127"/>
    </row>
    <row r="74" spans="1:7" s="97" customFormat="1" ht="21.75" customHeight="1">
      <c r="A74" s="114">
        <v>70</v>
      </c>
      <c r="B74" s="128"/>
      <c r="C74" s="128"/>
      <c r="D74" s="128"/>
      <c r="E74" s="128"/>
      <c r="F74" s="120"/>
      <c r="G74" s="127"/>
    </row>
    <row r="75" spans="1:7" s="97" customFormat="1" ht="21.75" customHeight="1">
      <c r="A75" s="114">
        <v>71</v>
      </c>
      <c r="B75" s="128"/>
      <c r="C75" s="128"/>
      <c r="D75" s="128"/>
      <c r="E75" s="128"/>
      <c r="F75" s="120"/>
      <c r="G75" s="127"/>
    </row>
    <row r="76" spans="1:7" s="97" customFormat="1" ht="21.75" customHeight="1">
      <c r="A76" s="114">
        <v>72</v>
      </c>
      <c r="B76" s="128"/>
      <c r="C76" s="128"/>
      <c r="D76" s="128"/>
      <c r="E76" s="128"/>
      <c r="F76" s="120"/>
      <c r="G76" s="127"/>
    </row>
    <row r="77" spans="1:7" s="97" customFormat="1" ht="21.75" customHeight="1">
      <c r="A77" s="114">
        <v>73</v>
      </c>
      <c r="B77" s="128"/>
      <c r="C77" s="128"/>
      <c r="D77" s="128"/>
      <c r="E77" s="128"/>
      <c r="F77" s="120"/>
      <c r="G77" s="127"/>
    </row>
    <row r="78" spans="1:7" s="97" customFormat="1" ht="21.75" customHeight="1">
      <c r="A78" s="114">
        <v>74</v>
      </c>
      <c r="B78" s="128"/>
      <c r="C78" s="128"/>
      <c r="D78" s="128"/>
      <c r="E78" s="128"/>
      <c r="F78" s="120"/>
      <c r="G78" s="127"/>
    </row>
    <row r="79" spans="1:7" s="97" customFormat="1" ht="21.75" customHeight="1">
      <c r="A79" s="114">
        <v>75</v>
      </c>
      <c r="B79" s="128"/>
      <c r="C79" s="128"/>
      <c r="D79" s="128"/>
      <c r="E79" s="128"/>
      <c r="F79" s="120"/>
      <c r="G79" s="127"/>
    </row>
    <row r="80" spans="1:7" s="97" customFormat="1" ht="21.75" customHeight="1">
      <c r="A80" s="114">
        <v>76</v>
      </c>
      <c r="B80" s="128"/>
      <c r="C80" s="128"/>
      <c r="D80" s="128"/>
      <c r="E80" s="128"/>
      <c r="F80" s="120"/>
      <c r="G80" s="127"/>
    </row>
    <row r="81" spans="1:7" s="97" customFormat="1" ht="21.75" customHeight="1">
      <c r="A81" s="114">
        <v>77</v>
      </c>
      <c r="B81" s="128"/>
      <c r="C81" s="128"/>
      <c r="D81" s="128"/>
      <c r="E81" s="128"/>
      <c r="F81" s="120"/>
      <c r="G81" s="127"/>
    </row>
    <row r="82" spans="1:7" s="97" customFormat="1" ht="21.75" customHeight="1">
      <c r="A82" s="114">
        <v>78</v>
      </c>
      <c r="B82" s="128"/>
      <c r="C82" s="128"/>
      <c r="D82" s="128"/>
      <c r="E82" s="128"/>
      <c r="F82" s="120"/>
      <c r="G82" s="127"/>
    </row>
    <row r="83" spans="1:7" s="97" customFormat="1" ht="21.75" customHeight="1">
      <c r="A83" s="114">
        <v>79</v>
      </c>
      <c r="B83" s="128"/>
      <c r="C83" s="128"/>
      <c r="D83" s="128"/>
      <c r="E83" s="128"/>
      <c r="F83" s="120"/>
      <c r="G83" s="127"/>
    </row>
    <row r="84" spans="1:7" s="97" customFormat="1" ht="21.75" customHeight="1">
      <c r="A84" s="114">
        <v>80</v>
      </c>
      <c r="B84" s="128"/>
      <c r="C84" s="128"/>
      <c r="D84" s="128"/>
      <c r="E84" s="128"/>
      <c r="F84" s="120"/>
      <c r="G84" s="127"/>
    </row>
    <row r="85" spans="1:7" s="97" customFormat="1" ht="21.75" customHeight="1">
      <c r="A85" s="114">
        <v>81</v>
      </c>
      <c r="B85" s="128"/>
      <c r="C85" s="128"/>
      <c r="D85" s="128"/>
      <c r="E85" s="128"/>
      <c r="F85" s="120"/>
      <c r="G85" s="127"/>
    </row>
    <row r="86" spans="1:7" s="97" customFormat="1" ht="21.75" customHeight="1">
      <c r="A86" s="114">
        <v>82</v>
      </c>
      <c r="B86" s="128"/>
      <c r="C86" s="128"/>
      <c r="D86" s="128"/>
      <c r="E86" s="128"/>
      <c r="F86" s="120"/>
      <c r="G86" s="127"/>
    </row>
    <row r="87" spans="1:7" s="97" customFormat="1" ht="21.75" customHeight="1">
      <c r="A87" s="114">
        <v>83</v>
      </c>
      <c r="B87" s="128"/>
      <c r="C87" s="128"/>
      <c r="D87" s="128"/>
      <c r="E87" s="128"/>
      <c r="F87" s="120"/>
      <c r="G87" s="127"/>
    </row>
    <row r="88" spans="1:7" s="97" customFormat="1" ht="21.75" customHeight="1">
      <c r="A88" s="114">
        <v>84</v>
      </c>
      <c r="B88" s="128"/>
      <c r="C88" s="128"/>
      <c r="D88" s="128"/>
      <c r="E88" s="128"/>
      <c r="F88" s="120"/>
      <c r="G88" s="127"/>
    </row>
    <row r="89" spans="1:7" s="97" customFormat="1" ht="21.75" customHeight="1">
      <c r="A89" s="114">
        <v>85</v>
      </c>
      <c r="B89" s="128"/>
      <c r="C89" s="128"/>
      <c r="D89" s="128"/>
      <c r="E89" s="128"/>
      <c r="F89" s="120"/>
      <c r="G89" s="127"/>
    </row>
    <row r="90" spans="1:7" s="97" customFormat="1" ht="21.75" customHeight="1">
      <c r="A90" s="114">
        <v>86</v>
      </c>
      <c r="B90" s="128"/>
      <c r="C90" s="128"/>
      <c r="D90" s="128"/>
      <c r="E90" s="128"/>
      <c r="F90" s="120"/>
      <c r="G90" s="127"/>
    </row>
    <row r="91" spans="1:7" s="97" customFormat="1" ht="21.75" customHeight="1">
      <c r="A91" s="114">
        <v>87</v>
      </c>
      <c r="B91" s="128"/>
      <c r="C91" s="128"/>
      <c r="D91" s="128"/>
      <c r="E91" s="128"/>
      <c r="F91" s="120"/>
      <c r="G91" s="127"/>
    </row>
    <row r="92" spans="1:7" s="97" customFormat="1" ht="21.75" customHeight="1">
      <c r="A92" s="114">
        <v>88</v>
      </c>
      <c r="B92" s="128"/>
      <c r="C92" s="128"/>
      <c r="D92" s="128"/>
      <c r="E92" s="128"/>
      <c r="F92" s="120"/>
      <c r="G92" s="127"/>
    </row>
    <row r="93" spans="1:7" s="97" customFormat="1" ht="21.75" customHeight="1">
      <c r="A93" s="114">
        <v>89</v>
      </c>
      <c r="B93" s="128"/>
      <c r="C93" s="128"/>
      <c r="D93" s="128"/>
      <c r="E93" s="128"/>
      <c r="F93" s="120"/>
      <c r="G93" s="127"/>
    </row>
    <row r="94" spans="1:7" s="97" customFormat="1" ht="21.75" customHeight="1">
      <c r="A94" s="114">
        <v>90</v>
      </c>
      <c r="B94" s="128"/>
      <c r="C94" s="128"/>
      <c r="D94" s="128"/>
      <c r="E94" s="128"/>
      <c r="F94" s="120"/>
      <c r="G94" s="127"/>
    </row>
    <row r="95" spans="1:7" s="97" customFormat="1" ht="21.75" customHeight="1">
      <c r="A95" s="114">
        <v>91</v>
      </c>
      <c r="B95" s="128"/>
      <c r="C95" s="128"/>
      <c r="D95" s="128"/>
      <c r="E95" s="128"/>
      <c r="F95" s="120"/>
      <c r="G95" s="127"/>
    </row>
    <row r="96" spans="1:7" s="97" customFormat="1" ht="21.75" customHeight="1">
      <c r="A96" s="114">
        <v>92</v>
      </c>
      <c r="B96" s="128"/>
      <c r="C96" s="128"/>
      <c r="D96" s="128"/>
      <c r="E96" s="128"/>
      <c r="F96" s="120"/>
      <c r="G96" s="127"/>
    </row>
    <row r="97" spans="1:7" s="97" customFormat="1" ht="21.75" customHeight="1">
      <c r="A97" s="114">
        <v>93</v>
      </c>
      <c r="B97" s="128"/>
      <c r="C97" s="128"/>
      <c r="D97" s="128"/>
      <c r="E97" s="128"/>
      <c r="F97" s="120"/>
      <c r="G97" s="127"/>
    </row>
    <row r="98" spans="1:7" s="97" customFormat="1" ht="21.75" customHeight="1">
      <c r="A98" s="114">
        <v>94</v>
      </c>
      <c r="B98" s="128"/>
      <c r="C98" s="128"/>
      <c r="D98" s="128"/>
      <c r="E98" s="128"/>
      <c r="F98" s="120"/>
      <c r="G98" s="127"/>
    </row>
    <row r="99" spans="1:7" s="97" customFormat="1" ht="21.75" customHeight="1">
      <c r="A99" s="114">
        <v>95</v>
      </c>
      <c r="B99" s="128"/>
      <c r="C99" s="128"/>
      <c r="D99" s="128"/>
      <c r="E99" s="128"/>
      <c r="F99" s="120"/>
      <c r="G99" s="127"/>
    </row>
    <row r="100" spans="1:7" s="97" customFormat="1" ht="21.75" customHeight="1">
      <c r="A100" s="114">
        <v>96</v>
      </c>
      <c r="B100" s="128"/>
      <c r="C100" s="128"/>
      <c r="D100" s="128"/>
      <c r="E100" s="128"/>
      <c r="F100" s="120"/>
      <c r="G100" s="127"/>
    </row>
    <row r="101" spans="1:7" s="97" customFormat="1" ht="21.75" customHeight="1">
      <c r="A101" s="114">
        <v>97</v>
      </c>
      <c r="B101" s="128"/>
      <c r="C101" s="128"/>
      <c r="D101" s="128"/>
      <c r="E101" s="128"/>
      <c r="F101" s="120"/>
      <c r="G101" s="127"/>
    </row>
    <row r="102" spans="1:7" s="97" customFormat="1" ht="21.75" customHeight="1">
      <c r="A102" s="114">
        <v>98</v>
      </c>
      <c r="B102" s="128"/>
      <c r="C102" s="128"/>
      <c r="D102" s="128"/>
      <c r="E102" s="128"/>
      <c r="F102" s="120"/>
      <c r="G102" s="127"/>
    </row>
    <row r="103" spans="1:7" s="97" customFormat="1" ht="21.75" customHeight="1">
      <c r="A103" s="114">
        <v>99</v>
      </c>
      <c r="B103" s="128"/>
      <c r="C103" s="128"/>
      <c r="D103" s="128"/>
      <c r="E103" s="128"/>
      <c r="F103" s="120"/>
      <c r="G103" s="127"/>
    </row>
    <row r="104" spans="1:7" s="97" customFormat="1" ht="21.75" customHeight="1">
      <c r="A104" s="114">
        <v>100</v>
      </c>
      <c r="B104" s="128"/>
      <c r="C104" s="128"/>
      <c r="D104" s="128"/>
      <c r="E104" s="128"/>
      <c r="F104" s="120"/>
      <c r="G104" s="127"/>
    </row>
    <row r="105" spans="1:7" s="97" customFormat="1" ht="21.75" customHeight="1">
      <c r="A105" s="114">
        <v>101</v>
      </c>
      <c r="B105" s="128"/>
      <c r="C105" s="128"/>
      <c r="D105" s="128"/>
      <c r="E105" s="128"/>
      <c r="F105" s="120"/>
      <c r="G105" s="127"/>
    </row>
    <row r="106" spans="1:7" s="97" customFormat="1" ht="21.75" customHeight="1">
      <c r="A106" s="114">
        <v>102</v>
      </c>
      <c r="B106" s="128"/>
      <c r="C106" s="128"/>
      <c r="D106" s="128"/>
      <c r="E106" s="128"/>
      <c r="F106" s="120"/>
      <c r="G106" s="127"/>
    </row>
    <row r="107" spans="1:7" s="97" customFormat="1" ht="21.75" customHeight="1">
      <c r="A107" s="114">
        <v>103</v>
      </c>
      <c r="B107" s="128"/>
      <c r="C107" s="128"/>
      <c r="D107" s="128"/>
      <c r="E107" s="128"/>
      <c r="F107" s="120"/>
      <c r="G107" s="127"/>
    </row>
    <row r="108" spans="1:7" s="97" customFormat="1" ht="21.75" customHeight="1">
      <c r="A108" s="114">
        <v>104</v>
      </c>
      <c r="B108" s="128"/>
      <c r="C108" s="128"/>
      <c r="D108" s="128"/>
      <c r="E108" s="128"/>
      <c r="F108" s="120"/>
      <c r="G108" s="127"/>
    </row>
    <row r="109" spans="1:7" s="97" customFormat="1" ht="21.75" customHeight="1">
      <c r="A109" s="114">
        <v>105</v>
      </c>
      <c r="B109" s="128"/>
      <c r="C109" s="128"/>
      <c r="D109" s="128"/>
      <c r="E109" s="128"/>
      <c r="F109" s="120"/>
      <c r="G109" s="127"/>
    </row>
    <row r="110" spans="1:7" s="97" customFormat="1" ht="21.75" customHeight="1">
      <c r="A110" s="114">
        <v>106</v>
      </c>
      <c r="B110" s="128"/>
      <c r="C110" s="128"/>
      <c r="D110" s="128"/>
      <c r="E110" s="128"/>
      <c r="F110" s="120"/>
      <c r="G110" s="127"/>
    </row>
    <row r="111" spans="1:7" s="97" customFormat="1" ht="21.75" customHeight="1">
      <c r="A111" s="114">
        <v>107</v>
      </c>
      <c r="B111" s="128"/>
      <c r="C111" s="128"/>
      <c r="D111" s="128"/>
      <c r="E111" s="128"/>
      <c r="F111" s="120"/>
      <c r="G111" s="127"/>
    </row>
    <row r="112" spans="1:7" s="97" customFormat="1" ht="21.75" customHeight="1">
      <c r="A112" s="114">
        <v>108</v>
      </c>
      <c r="B112" s="128"/>
      <c r="C112" s="128"/>
      <c r="D112" s="128"/>
      <c r="E112" s="128"/>
      <c r="F112" s="120"/>
      <c r="G112" s="127"/>
    </row>
    <row r="113" spans="1:7" s="97" customFormat="1" ht="21.75" customHeight="1">
      <c r="A113" s="114">
        <v>109</v>
      </c>
      <c r="B113" s="128"/>
      <c r="C113" s="128"/>
      <c r="D113" s="128"/>
      <c r="E113" s="128"/>
      <c r="F113" s="120"/>
      <c r="G113" s="127"/>
    </row>
    <row r="114" spans="1:7" s="97" customFormat="1" ht="21.75" customHeight="1">
      <c r="A114" s="114">
        <v>110</v>
      </c>
      <c r="B114" s="128"/>
      <c r="C114" s="128"/>
      <c r="D114" s="128"/>
      <c r="E114" s="128"/>
      <c r="F114" s="120"/>
      <c r="G114" s="127"/>
    </row>
    <row r="115" spans="1:7" s="97" customFormat="1" ht="21.75" customHeight="1">
      <c r="A115" s="114">
        <v>111</v>
      </c>
      <c r="B115" s="128"/>
      <c r="C115" s="128"/>
      <c r="D115" s="128"/>
      <c r="E115" s="128"/>
      <c r="F115" s="120"/>
      <c r="G115" s="127"/>
    </row>
    <row r="116" spans="1:7" s="97" customFormat="1" ht="21.75" customHeight="1">
      <c r="A116" s="114">
        <v>112</v>
      </c>
      <c r="B116" s="128"/>
      <c r="C116" s="128"/>
      <c r="D116" s="128"/>
      <c r="E116" s="128"/>
      <c r="F116" s="120"/>
      <c r="G116" s="127"/>
    </row>
    <row r="117" spans="1:7" s="97" customFormat="1" ht="21.75" customHeight="1">
      <c r="A117" s="114">
        <v>113</v>
      </c>
      <c r="B117" s="128"/>
      <c r="C117" s="128"/>
      <c r="D117" s="128"/>
      <c r="E117" s="128"/>
      <c r="F117" s="120"/>
      <c r="G117" s="127"/>
    </row>
    <row r="118" spans="1:7" s="97" customFormat="1" ht="21.75" customHeight="1">
      <c r="A118" s="114">
        <v>114</v>
      </c>
      <c r="B118" s="128"/>
      <c r="C118" s="128"/>
      <c r="D118" s="128"/>
      <c r="E118" s="128"/>
      <c r="F118" s="120"/>
      <c r="G118" s="127"/>
    </row>
    <row r="119" spans="1:7" s="97" customFormat="1" ht="21.75" customHeight="1">
      <c r="A119" s="114">
        <v>115</v>
      </c>
      <c r="B119" s="128"/>
      <c r="C119" s="128"/>
      <c r="D119" s="128"/>
      <c r="E119" s="128"/>
      <c r="F119" s="120"/>
      <c r="G119" s="127"/>
    </row>
    <row r="120" spans="1:7" s="97" customFormat="1" ht="21.75" customHeight="1">
      <c r="A120" s="114">
        <v>116</v>
      </c>
      <c r="B120" s="128"/>
      <c r="C120" s="128"/>
      <c r="D120" s="128"/>
      <c r="E120" s="128"/>
      <c r="F120" s="120"/>
      <c r="G120" s="127"/>
    </row>
    <row r="121" spans="1:7" s="97" customFormat="1" ht="21.75" customHeight="1">
      <c r="A121" s="114">
        <v>117</v>
      </c>
      <c r="B121" s="128"/>
      <c r="C121" s="128"/>
      <c r="D121" s="128"/>
      <c r="E121" s="128"/>
      <c r="F121" s="120"/>
      <c r="G121" s="127"/>
    </row>
    <row r="122" spans="1:7" s="97" customFormat="1" ht="21.75" customHeight="1">
      <c r="A122" s="114">
        <v>118</v>
      </c>
      <c r="B122" s="128"/>
      <c r="C122" s="128"/>
      <c r="D122" s="128"/>
      <c r="E122" s="128"/>
      <c r="F122" s="120"/>
      <c r="G122" s="127"/>
    </row>
    <row r="123" spans="1:7" s="97" customFormat="1" ht="21.75" customHeight="1">
      <c r="A123" s="114">
        <v>119</v>
      </c>
      <c r="B123" s="128"/>
      <c r="C123" s="128"/>
      <c r="D123" s="128"/>
      <c r="E123" s="128"/>
      <c r="F123" s="120"/>
      <c r="G123" s="127"/>
    </row>
    <row r="124" spans="1:7" s="97" customFormat="1" ht="21.75" customHeight="1">
      <c r="A124" s="114">
        <v>120</v>
      </c>
      <c r="B124" s="128"/>
      <c r="C124" s="128"/>
      <c r="D124" s="128"/>
      <c r="E124" s="128"/>
      <c r="F124" s="120"/>
      <c r="G124" s="127"/>
    </row>
    <row r="125" spans="1:7" s="97" customFormat="1" ht="21.75" customHeight="1">
      <c r="A125" s="114">
        <v>121</v>
      </c>
      <c r="B125" s="128"/>
      <c r="C125" s="128"/>
      <c r="D125" s="128"/>
      <c r="E125" s="128"/>
      <c r="F125" s="120"/>
      <c r="G125" s="127"/>
    </row>
    <row r="126" spans="1:7" s="97" customFormat="1" ht="21.75" customHeight="1">
      <c r="A126" s="114">
        <v>122</v>
      </c>
      <c r="B126" s="128"/>
      <c r="C126" s="128"/>
      <c r="D126" s="128"/>
      <c r="E126" s="128"/>
      <c r="F126" s="120"/>
      <c r="G126" s="127"/>
    </row>
    <row r="127" spans="1:7" s="97" customFormat="1" ht="21.75" customHeight="1">
      <c r="A127" s="114">
        <v>123</v>
      </c>
      <c r="B127" s="128"/>
      <c r="C127" s="128"/>
      <c r="D127" s="128"/>
      <c r="E127" s="128"/>
      <c r="F127" s="120"/>
      <c r="G127" s="127"/>
    </row>
    <row r="128" spans="1:7" s="97" customFormat="1" ht="21.75" customHeight="1">
      <c r="A128" s="114">
        <v>124</v>
      </c>
      <c r="B128" s="128"/>
      <c r="C128" s="128"/>
      <c r="D128" s="128"/>
      <c r="E128" s="128"/>
      <c r="F128" s="120"/>
      <c r="G128" s="127"/>
    </row>
    <row r="129" spans="1:7" s="97" customFormat="1" ht="21.75" customHeight="1">
      <c r="A129" s="114">
        <v>125</v>
      </c>
      <c r="B129" s="128"/>
      <c r="C129" s="128"/>
      <c r="D129" s="128"/>
      <c r="E129" s="128"/>
      <c r="F129" s="120"/>
      <c r="G129" s="127"/>
    </row>
    <row r="130" spans="1:7" s="97" customFormat="1" ht="21.75" customHeight="1">
      <c r="A130" s="114">
        <v>126</v>
      </c>
      <c r="B130" s="128"/>
      <c r="C130" s="128"/>
      <c r="D130" s="128"/>
      <c r="E130" s="128"/>
      <c r="F130" s="120"/>
      <c r="G130" s="127"/>
    </row>
    <row r="131" spans="1:7" s="97" customFormat="1" ht="21.75" customHeight="1">
      <c r="A131" s="114">
        <v>127</v>
      </c>
      <c r="B131" s="128"/>
      <c r="C131" s="128"/>
      <c r="D131" s="128"/>
      <c r="E131" s="128"/>
      <c r="F131" s="120"/>
      <c r="G131" s="130"/>
    </row>
    <row r="132" spans="1:7" s="97" customFormat="1" ht="21.75" customHeight="1">
      <c r="A132" s="131">
        <v>128</v>
      </c>
      <c r="B132" s="128"/>
      <c r="C132" s="128"/>
      <c r="D132" s="128"/>
      <c r="E132" s="128"/>
      <c r="F132" s="120"/>
      <c r="G132" s="132"/>
    </row>
    <row r="133" ht="14.25">
      <c r="E133" s="133"/>
    </row>
    <row r="134" ht="13.5">
      <c r="E134" s="133"/>
    </row>
    <row r="135" ht="13.5">
      <c r="E135" s="133"/>
    </row>
    <row r="136" ht="13.5">
      <c r="E136" s="133"/>
    </row>
    <row r="137" ht="13.5">
      <c r="E137" s="133"/>
    </row>
    <row r="138" ht="13.5">
      <c r="E138" s="133"/>
    </row>
    <row r="139" ht="13.5">
      <c r="E139" s="133"/>
    </row>
    <row r="140" ht="13.5">
      <c r="E140" s="133"/>
    </row>
    <row r="141" ht="13.5">
      <c r="E141" s="133"/>
    </row>
    <row r="142" spans="1:9" s="98" customFormat="1" ht="13.5">
      <c r="A142" s="99"/>
      <c r="B142" s="99"/>
      <c r="C142" s="99"/>
      <c r="D142" s="100"/>
      <c r="E142" s="133"/>
      <c r="F142" s="100"/>
      <c r="G142" s="100"/>
      <c r="H142" s="99"/>
      <c r="I142" s="99"/>
    </row>
    <row r="143" spans="1:9" s="98" customFormat="1" ht="13.5">
      <c r="A143" s="99"/>
      <c r="B143" s="99"/>
      <c r="C143" s="99"/>
      <c r="D143" s="100"/>
      <c r="E143" s="133"/>
      <c r="F143" s="100"/>
      <c r="G143" s="100"/>
      <c r="H143" s="99"/>
      <c r="I143" s="99"/>
    </row>
    <row r="144" spans="1:9" s="98" customFormat="1" ht="13.5">
      <c r="A144" s="99"/>
      <c r="B144" s="99"/>
      <c r="C144" s="99"/>
      <c r="D144" s="100"/>
      <c r="E144" s="133"/>
      <c r="F144" s="100"/>
      <c r="G144" s="100"/>
      <c r="H144" s="99"/>
      <c r="I144" s="99"/>
    </row>
    <row r="145" spans="1:9" s="98" customFormat="1" ht="13.5">
      <c r="A145" s="99"/>
      <c r="B145" s="99"/>
      <c r="C145" s="99"/>
      <c r="D145" s="100"/>
      <c r="E145" s="133"/>
      <c r="F145" s="100"/>
      <c r="G145" s="100"/>
      <c r="H145" s="99"/>
      <c r="I145" s="99"/>
    </row>
  </sheetData>
  <sheetProtection formatCells="0" selectLockedCells="1" sort="0"/>
  <mergeCells count="1">
    <mergeCell ref="A1:F1"/>
  </mergeCells>
  <printOptions horizontalCentered="1"/>
  <pageMargins left="0.35" right="0.35" top="0.39" bottom="0.39" header="0" footer="0"/>
  <pageSetup fitToHeight="0" fitToWidth="1" orientation="landscape" paperSize="9"/>
  <ignoredErrors>
    <ignoredError sqref="A1 B2:C2 E2" unlockedFormula="1"/>
  </ignoredErrors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33"/>
  <dimension ref="A1:AP107"/>
  <sheetViews>
    <sheetView showGridLines="0" zoomScale="67" zoomScaleNormal="67" zoomScaleSheetLayoutView="100" workbookViewId="0" topLeftCell="A4">
      <selection activeCell="C5" sqref="C5:C9"/>
    </sheetView>
  </sheetViews>
  <sheetFormatPr defaultColWidth="8.7109375" defaultRowHeight="15"/>
  <cols>
    <col min="1" max="1" width="32.7109375" style="2" customWidth="1"/>
    <col min="2" max="2" width="20.7109375" style="2" customWidth="1"/>
    <col min="3" max="3" width="8.7109375" style="2" customWidth="1"/>
    <col min="4" max="4" width="26.7109375" style="2" customWidth="1"/>
    <col min="5" max="14" width="8.7109375" style="2" customWidth="1"/>
    <col min="15" max="16" width="12.7109375" style="3" customWidth="1"/>
    <col min="17" max="17" width="8.7109375" style="2" customWidth="1"/>
    <col min="18" max="16384" width="8.7109375" style="2" customWidth="1"/>
  </cols>
  <sheetData>
    <row r="1" spans="1:2" ht="18.75">
      <c r="A1" s="4"/>
      <c r="B1" s="4"/>
    </row>
    <row r="2" spans="1:14" ht="23.25" customHeight="1">
      <c r="A2" s="4"/>
      <c r="B2" s="4"/>
      <c r="C2" s="5" t="s">
        <v>91</v>
      </c>
      <c r="D2" s="42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ht="18.75">
      <c r="A3" s="4"/>
      <c r="B3" s="4"/>
      <c r="C3" s="8"/>
      <c r="D3" s="43"/>
      <c r="E3" s="7"/>
      <c r="F3" s="7"/>
      <c r="G3" s="7"/>
      <c r="H3" s="7"/>
      <c r="I3" s="7"/>
      <c r="J3" s="7"/>
      <c r="K3" s="7"/>
      <c r="L3" s="7"/>
      <c r="M3" s="7"/>
      <c r="N3" s="7"/>
    </row>
    <row r="4" spans="2:17" s="1" customFormat="1" ht="129.75" customHeight="1">
      <c r="B4" s="10"/>
      <c r="C4" s="11" t="s">
        <v>84</v>
      </c>
      <c r="D4" s="12" t="s">
        <v>94</v>
      </c>
      <c r="E4" s="13">
        <f>D5</f>
      </c>
      <c r="F4" s="14"/>
      <c r="G4" s="13">
        <f>D6</f>
      </c>
      <c r="H4" s="14"/>
      <c r="I4" s="13">
        <f>D7</f>
      </c>
      <c r="J4" s="14"/>
      <c r="K4" s="13">
        <f>D8</f>
      </c>
      <c r="L4" s="14"/>
      <c r="M4" s="13">
        <f>D9</f>
      </c>
      <c r="N4" s="14"/>
      <c r="O4" s="37" t="s">
        <v>86</v>
      </c>
      <c r="P4" s="38"/>
      <c r="Q4" s="1" t="s">
        <v>42</v>
      </c>
    </row>
    <row r="5" spans="2:17" ht="45" customHeight="1">
      <c r="B5" s="15"/>
      <c r="C5" s="44"/>
      <c r="D5" s="17">
        <f>_xlfn.IFERROR(VLOOKUP(C5,'PRIPREMA (STATUS)'!$A$5:$F$128,2)&amp;" "&amp;VLOOKUP(C5,'PRIPREMA (STATUS)'!$A$5:$F$128,3),"")</f>
      </c>
      <c r="E5" s="45"/>
      <c r="F5" s="46"/>
      <c r="G5" s="47"/>
      <c r="H5" s="48"/>
      <c r="I5" s="47"/>
      <c r="J5" s="48"/>
      <c r="K5" s="47"/>
      <c r="L5" s="48"/>
      <c r="M5" s="53"/>
      <c r="N5" s="54"/>
      <c r="O5" s="39">
        <f>SUM(G5,I5,K5,M5)</f>
        <v>0</v>
      </c>
      <c r="P5" s="39">
        <f>SUM(H5,J5,L5,N5)</f>
        <v>0</v>
      </c>
      <c r="Q5" s="40" t="e">
        <f>O5/E10</f>
        <v>#DIV/0!</v>
      </c>
    </row>
    <row r="6" spans="2:17" ht="45" customHeight="1">
      <c r="B6" s="15"/>
      <c r="C6" s="44"/>
      <c r="D6" s="22">
        <f>_xlfn.IFERROR(VLOOKUP(C6,'PRIPREMA (STATUS)'!$A$5:$F$128,2)&amp;" "&amp;VLOOKUP(C6,'PRIPREMA (STATUS)'!$A$5:$F$128,3),"")</f>
      </c>
      <c r="E6" s="49"/>
      <c r="F6" s="50"/>
      <c r="G6" s="51"/>
      <c r="H6" s="52"/>
      <c r="I6" s="47"/>
      <c r="J6" s="48"/>
      <c r="K6" s="47"/>
      <c r="L6" s="48"/>
      <c r="M6" s="53"/>
      <c r="N6" s="54"/>
      <c r="O6" s="39">
        <f>SUM(E6,I6,K6,M6)</f>
        <v>0</v>
      </c>
      <c r="P6" s="39">
        <f>SUM(F6,J6,L6,N6)</f>
        <v>0</v>
      </c>
      <c r="Q6" s="40" t="e">
        <f>O6/G10</f>
        <v>#DIV/0!</v>
      </c>
    </row>
    <row r="7" spans="2:17" ht="45" customHeight="1">
      <c r="B7" s="15"/>
      <c r="C7" s="44"/>
      <c r="D7" s="22">
        <f>_xlfn.IFERROR(VLOOKUP(C7,'PRIPREMA (STATUS)'!$A$5:$F$128,2)&amp;" "&amp;VLOOKUP(C7,'PRIPREMA (STATUS)'!$A$5:$F$128,3),"")</f>
      </c>
      <c r="E7" s="49"/>
      <c r="F7" s="50"/>
      <c r="G7" s="49"/>
      <c r="H7" s="50"/>
      <c r="I7" s="51"/>
      <c r="J7" s="52"/>
      <c r="K7" s="55"/>
      <c r="L7" s="56"/>
      <c r="M7" s="53"/>
      <c r="N7" s="54"/>
      <c r="O7" s="39">
        <f>SUM(E7,G7,K7,M7)</f>
        <v>0</v>
      </c>
      <c r="P7" s="39">
        <f>SUM(F7,H7,L7,N7)</f>
        <v>0</v>
      </c>
      <c r="Q7" s="40" t="e">
        <f>O7/I10</f>
        <v>#DIV/0!</v>
      </c>
    </row>
    <row r="8" spans="2:17" ht="45" customHeight="1">
      <c r="B8" s="15"/>
      <c r="C8" s="44"/>
      <c r="D8" s="22">
        <f>_xlfn.IFERROR(VLOOKUP(C8,'PRIPREMA (STATUS)'!$A$5:$F$128,2)&amp;" "&amp;VLOOKUP(C8,'PRIPREMA (STATUS)'!$A$5:$F$128,3),"")</f>
      </c>
      <c r="E8" s="47"/>
      <c r="F8" s="48"/>
      <c r="G8" s="47"/>
      <c r="H8" s="48"/>
      <c r="I8" s="47"/>
      <c r="J8" s="48"/>
      <c r="K8" s="57"/>
      <c r="L8" s="58"/>
      <c r="M8" s="53"/>
      <c r="N8" s="54"/>
      <c r="O8" s="39">
        <f>SUM(E8,G8,I8,M8)</f>
        <v>0</v>
      </c>
      <c r="P8" s="39">
        <f>SUM(F8,H8,J8,N8)</f>
        <v>0</v>
      </c>
      <c r="Q8" s="40" t="e">
        <f>O8/K10</f>
        <v>#DIV/0!</v>
      </c>
    </row>
    <row r="9" spans="2:17" ht="45" customHeight="1">
      <c r="B9" s="15"/>
      <c r="C9" s="44"/>
      <c r="D9" s="22">
        <f>_xlfn.IFERROR(VLOOKUP(C9,'PRIPREMA (STATUS)'!$A$5:$F$128,2)&amp;" "&amp;VLOOKUP(C9,'PRIPREMA (STATUS)'!$A$5:$F$128,3),"")</f>
      </c>
      <c r="E9" s="47"/>
      <c r="F9" s="48"/>
      <c r="G9" s="47"/>
      <c r="H9" s="48"/>
      <c r="I9" s="47"/>
      <c r="J9" s="48"/>
      <c r="K9" s="59"/>
      <c r="L9" s="60"/>
      <c r="M9" s="61"/>
      <c r="N9" s="61"/>
      <c r="O9" s="39">
        <f>SUM(E9,G9,I9,K9)</f>
        <v>0</v>
      </c>
      <c r="P9" s="39">
        <f>SUM(F9,H9,J9,L9)</f>
        <v>0</v>
      </c>
      <c r="Q9" s="40" t="e">
        <f>O9/M10</f>
        <v>#DIV/0!</v>
      </c>
    </row>
    <row r="10" spans="5:13" ht="18">
      <c r="E10" s="2">
        <f>COUNTIF(E5:E9,"&lt;&gt;")</f>
        <v>0</v>
      </c>
      <c r="G10" s="2">
        <f>COUNTIF(G5:G9,"&lt;&gt;")</f>
        <v>0</v>
      </c>
      <c r="I10" s="2">
        <f>COUNTIF(I5:I9,"&lt;&gt;")</f>
        <v>0</v>
      </c>
      <c r="K10" s="2">
        <f>COUNTIF(K5:K9,"&lt;&gt;")</f>
        <v>0</v>
      </c>
      <c r="M10" s="2">
        <f>COUNTIF(M5:M9,"&lt;&gt;")</f>
        <v>0</v>
      </c>
    </row>
    <row r="100" spans="1:42" ht="18">
      <c r="A100" s="2" t="s">
        <v>51</v>
      </c>
      <c r="B100" s="2" t="s">
        <v>51</v>
      </c>
      <c r="C100" s="2" t="s">
        <v>51</v>
      </c>
      <c r="D100" s="2" t="s">
        <v>51</v>
      </c>
      <c r="E100" s="2" t="s">
        <v>51</v>
      </c>
      <c r="F100" s="2" t="s">
        <v>51</v>
      </c>
      <c r="G100" s="2" t="s">
        <v>51</v>
      </c>
      <c r="H100" s="2" t="s">
        <v>51</v>
      </c>
      <c r="I100" s="2" t="s">
        <v>51</v>
      </c>
      <c r="J100" s="2" t="s">
        <v>51</v>
      </c>
      <c r="K100" s="2" t="s">
        <v>51</v>
      </c>
      <c r="L100" s="2" t="s">
        <v>51</v>
      </c>
      <c r="O100" s="2" t="s">
        <v>51</v>
      </c>
      <c r="P100" s="2" t="s">
        <v>51</v>
      </c>
      <c r="Q100" s="2" t="s">
        <v>51</v>
      </c>
      <c r="R100" s="2" t="s">
        <v>51</v>
      </c>
      <c r="S100" s="2" t="s">
        <v>51</v>
      </c>
      <c r="T100" s="2" t="s">
        <v>51</v>
      </c>
      <c r="U100" s="2" t="s">
        <v>51</v>
      </c>
      <c r="V100" s="2" t="s">
        <v>51</v>
      </c>
      <c r="W100" s="2" t="s">
        <v>51</v>
      </c>
      <c r="X100" s="2" t="s">
        <v>51</v>
      </c>
      <c r="Y100" s="2" t="s">
        <v>51</v>
      </c>
      <c r="Z100" s="2" t="s">
        <v>51</v>
      </c>
      <c r="AA100" s="2" t="s">
        <v>51</v>
      </c>
      <c r="AB100" s="2" t="s">
        <v>51</v>
      </c>
      <c r="AC100" s="2" t="s">
        <v>51</v>
      </c>
      <c r="AD100" s="2" t="s">
        <v>51</v>
      </c>
      <c r="AE100" s="2" t="s">
        <v>51</v>
      </c>
      <c r="AF100" s="2" t="s">
        <v>51</v>
      </c>
      <c r="AG100" s="2" t="s">
        <v>51</v>
      </c>
      <c r="AH100" s="2" t="s">
        <v>51</v>
      </c>
      <c r="AI100" s="2" t="s">
        <v>51</v>
      </c>
      <c r="AJ100" s="2" t="s">
        <v>51</v>
      </c>
      <c r="AK100" s="2" t="s">
        <v>51</v>
      </c>
      <c r="AL100" s="2" t="s">
        <v>51</v>
      </c>
      <c r="AM100" s="2" t="s">
        <v>51</v>
      </c>
      <c r="AN100" s="2" t="s">
        <v>51</v>
      </c>
      <c r="AO100" s="2" t="s">
        <v>51</v>
      </c>
      <c r="AP100" s="2" t="s">
        <v>51</v>
      </c>
    </row>
    <row r="101" spans="2:5" ht="18">
      <c r="B101" s="41" t="s">
        <v>88</v>
      </c>
      <c r="C101" s="41" t="s">
        <v>89</v>
      </c>
      <c r="D101" s="41" t="s">
        <v>90</v>
      </c>
      <c r="E101" s="41" t="s">
        <v>42</v>
      </c>
    </row>
    <row r="102" spans="2:5" ht="18">
      <c r="B102" s="2">
        <f aca="true" t="shared" si="0" ref="B102:B107">C5</f>
        <v>0</v>
      </c>
      <c r="C102" s="2">
        <f aca="true" t="shared" si="1" ref="C102:E107">O5</f>
        <v>0</v>
      </c>
      <c r="D102" s="2">
        <f t="shared" si="1"/>
        <v>0</v>
      </c>
      <c r="E102" s="2" t="e">
        <f t="shared" si="1"/>
        <v>#DIV/0!</v>
      </c>
    </row>
    <row r="103" spans="2:5" ht="18">
      <c r="B103" s="2">
        <f t="shared" si="0"/>
        <v>0</v>
      </c>
      <c r="C103" s="2">
        <f t="shared" si="1"/>
        <v>0</v>
      </c>
      <c r="D103" s="2">
        <f t="shared" si="1"/>
        <v>0</v>
      </c>
      <c r="E103" s="2" t="e">
        <f t="shared" si="1"/>
        <v>#DIV/0!</v>
      </c>
    </row>
    <row r="104" spans="2:5" ht="18">
      <c r="B104" s="2">
        <f t="shared" si="0"/>
        <v>0</v>
      </c>
      <c r="C104" s="2">
        <f t="shared" si="1"/>
        <v>0</v>
      </c>
      <c r="D104" s="2">
        <f t="shared" si="1"/>
        <v>0</v>
      </c>
      <c r="E104" s="2" t="e">
        <f t="shared" si="1"/>
        <v>#DIV/0!</v>
      </c>
    </row>
    <row r="105" spans="2:5" ht="18">
      <c r="B105" s="2">
        <f t="shared" si="0"/>
        <v>0</v>
      </c>
      <c r="C105" s="2">
        <f t="shared" si="1"/>
        <v>0</v>
      </c>
      <c r="D105" s="2">
        <f t="shared" si="1"/>
        <v>0</v>
      </c>
      <c r="E105" s="2" t="e">
        <f t="shared" si="1"/>
        <v>#DIV/0!</v>
      </c>
    </row>
    <row r="106" spans="2:5" ht="18">
      <c r="B106" s="2">
        <f t="shared" si="0"/>
        <v>0</v>
      </c>
      <c r="C106" s="2">
        <f t="shared" si="1"/>
        <v>0</v>
      </c>
      <c r="D106" s="2">
        <f t="shared" si="1"/>
        <v>0</v>
      </c>
      <c r="E106" s="2" t="e">
        <f t="shared" si="1"/>
        <v>#DIV/0!</v>
      </c>
    </row>
    <row r="107" spans="2:5" ht="18">
      <c r="B107" s="2">
        <f t="shared" si="0"/>
        <v>0</v>
      </c>
      <c r="C107" s="2">
        <f t="shared" si="1"/>
        <v>0</v>
      </c>
      <c r="D107" s="2">
        <f t="shared" si="1"/>
        <v>0</v>
      </c>
      <c r="E107" s="2">
        <f t="shared" si="1"/>
        <v>0</v>
      </c>
    </row>
  </sheetData>
  <sheetProtection/>
  <mergeCells count="11">
    <mergeCell ref="E4:F4"/>
    <mergeCell ref="G4:H4"/>
    <mergeCell ref="I4:J4"/>
    <mergeCell ref="K4:L4"/>
    <mergeCell ref="M4:N4"/>
    <mergeCell ref="O4:P4"/>
    <mergeCell ref="C2:D3"/>
    <mergeCell ref="E2:F3"/>
    <mergeCell ref="G2:H3"/>
    <mergeCell ref="I2:J3"/>
    <mergeCell ref="K2:L3"/>
  </mergeCells>
  <printOptions/>
  <pageMargins left="0.7" right="0.7" top="0.75" bottom="0.75" header="0.3" footer="0.3"/>
  <pageSetup horizontalDpi="360" verticalDpi="360" orientation="portrait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34"/>
  <dimension ref="A1:AP107"/>
  <sheetViews>
    <sheetView showGridLines="0" zoomScale="67" zoomScaleNormal="67" zoomScaleSheetLayoutView="100" workbookViewId="0" topLeftCell="A4">
      <selection activeCell="C5" sqref="C5:C9"/>
    </sheetView>
  </sheetViews>
  <sheetFormatPr defaultColWidth="8.7109375" defaultRowHeight="15"/>
  <cols>
    <col min="1" max="1" width="32.7109375" style="2" customWidth="1"/>
    <col min="2" max="2" width="20.7109375" style="2" customWidth="1"/>
    <col min="3" max="3" width="8.7109375" style="2" customWidth="1"/>
    <col min="4" max="4" width="26.7109375" style="2" customWidth="1"/>
    <col min="5" max="14" width="8.7109375" style="2" customWidth="1"/>
    <col min="15" max="16" width="12.7109375" style="3" customWidth="1"/>
    <col min="17" max="17" width="8.7109375" style="2" customWidth="1"/>
    <col min="18" max="16384" width="8.7109375" style="2" customWidth="1"/>
  </cols>
  <sheetData>
    <row r="1" spans="1:2" ht="18.75">
      <c r="A1" s="4"/>
      <c r="B1" s="4"/>
    </row>
    <row r="2" spans="1:14" ht="23.25" customHeight="1">
      <c r="A2" s="4"/>
      <c r="B2" s="4"/>
      <c r="C2" s="5" t="s">
        <v>91</v>
      </c>
      <c r="D2" s="42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ht="18.75">
      <c r="A3" s="4"/>
      <c r="B3" s="4"/>
      <c r="C3" s="8"/>
      <c r="D3" s="43"/>
      <c r="E3" s="7"/>
      <c r="F3" s="7"/>
      <c r="G3" s="7"/>
      <c r="H3" s="7"/>
      <c r="I3" s="7"/>
      <c r="J3" s="7"/>
      <c r="K3" s="7"/>
      <c r="L3" s="7"/>
      <c r="M3" s="7"/>
      <c r="N3" s="7"/>
    </row>
    <row r="4" spans="2:17" s="1" customFormat="1" ht="129.75" customHeight="1">
      <c r="B4" s="10"/>
      <c r="C4" s="11" t="s">
        <v>84</v>
      </c>
      <c r="D4" s="12" t="s">
        <v>94</v>
      </c>
      <c r="E4" s="13">
        <f>D5</f>
      </c>
      <c r="F4" s="14"/>
      <c r="G4" s="13">
        <f>D6</f>
      </c>
      <c r="H4" s="14"/>
      <c r="I4" s="13">
        <f>D7</f>
      </c>
      <c r="J4" s="14"/>
      <c r="K4" s="13">
        <f>D8</f>
      </c>
      <c r="L4" s="14"/>
      <c r="M4" s="13">
        <f>D9</f>
      </c>
      <c r="N4" s="14"/>
      <c r="O4" s="37" t="s">
        <v>86</v>
      </c>
      <c r="P4" s="38"/>
      <c r="Q4" s="1" t="s">
        <v>42</v>
      </c>
    </row>
    <row r="5" spans="2:17" ht="45" customHeight="1">
      <c r="B5" s="15"/>
      <c r="C5" s="44"/>
      <c r="D5" s="17">
        <f>_xlfn.IFERROR(VLOOKUP(C5,'PRIPREMA (STATUS)'!$A$5:$F$128,2)&amp;" "&amp;VLOOKUP(C5,'PRIPREMA (STATUS)'!$A$5:$F$128,3),"")</f>
      </c>
      <c r="E5" s="45"/>
      <c r="F5" s="46"/>
      <c r="G5" s="47"/>
      <c r="H5" s="48"/>
      <c r="I5" s="47"/>
      <c r="J5" s="48"/>
      <c r="K5" s="47"/>
      <c r="L5" s="48"/>
      <c r="M5" s="53"/>
      <c r="N5" s="54"/>
      <c r="O5" s="39">
        <f>SUM(G5,I5,K5,M5)</f>
        <v>0</v>
      </c>
      <c r="P5" s="39">
        <f>SUM(H5,J5,L5,N5)</f>
        <v>0</v>
      </c>
      <c r="Q5" s="40" t="e">
        <f>O5/E10</f>
        <v>#DIV/0!</v>
      </c>
    </row>
    <row r="6" spans="2:17" ht="45" customHeight="1">
      <c r="B6" s="15"/>
      <c r="C6" s="44"/>
      <c r="D6" s="22">
        <f>_xlfn.IFERROR(VLOOKUP(C6,'PRIPREMA (STATUS)'!$A$5:$F$128,2)&amp;" "&amp;VLOOKUP(C6,'PRIPREMA (STATUS)'!$A$5:$F$128,3),"")</f>
      </c>
      <c r="E6" s="49"/>
      <c r="F6" s="50"/>
      <c r="G6" s="51"/>
      <c r="H6" s="52"/>
      <c r="I6" s="47"/>
      <c r="J6" s="48"/>
      <c r="K6" s="47"/>
      <c r="L6" s="48"/>
      <c r="M6" s="53"/>
      <c r="N6" s="54"/>
      <c r="O6" s="39">
        <f>SUM(E6,I6,K6,M6)</f>
        <v>0</v>
      </c>
      <c r="P6" s="39">
        <f>SUM(F6,J6,L6,N6)</f>
        <v>0</v>
      </c>
      <c r="Q6" s="40" t="e">
        <f>O6/G10</f>
        <v>#DIV/0!</v>
      </c>
    </row>
    <row r="7" spans="2:17" ht="45" customHeight="1">
      <c r="B7" s="15"/>
      <c r="C7" s="44"/>
      <c r="D7" s="22">
        <f>_xlfn.IFERROR(VLOOKUP(C7,'PRIPREMA (STATUS)'!$A$5:$F$128,2)&amp;" "&amp;VLOOKUP(C7,'PRIPREMA (STATUS)'!$A$5:$F$128,3),"")</f>
      </c>
      <c r="E7" s="49"/>
      <c r="F7" s="50"/>
      <c r="G7" s="49"/>
      <c r="H7" s="50"/>
      <c r="I7" s="51"/>
      <c r="J7" s="52"/>
      <c r="K7" s="55"/>
      <c r="L7" s="56"/>
      <c r="M7" s="53"/>
      <c r="N7" s="54"/>
      <c r="O7" s="39">
        <f>SUM(E7,G7,K7,M7)</f>
        <v>0</v>
      </c>
      <c r="P7" s="39">
        <f>SUM(F7,H7,L7,N7)</f>
        <v>0</v>
      </c>
      <c r="Q7" s="40" t="e">
        <f>O7/I10</f>
        <v>#DIV/0!</v>
      </c>
    </row>
    <row r="8" spans="2:17" ht="45" customHeight="1">
      <c r="B8" s="15"/>
      <c r="C8" s="44"/>
      <c r="D8" s="22">
        <f>_xlfn.IFERROR(VLOOKUP(C8,'PRIPREMA (STATUS)'!$A$5:$F$128,2)&amp;" "&amp;VLOOKUP(C8,'PRIPREMA (STATUS)'!$A$5:$F$128,3),"")</f>
      </c>
      <c r="E8" s="47"/>
      <c r="F8" s="48"/>
      <c r="G8" s="47"/>
      <c r="H8" s="48"/>
      <c r="I8" s="47"/>
      <c r="J8" s="48"/>
      <c r="K8" s="57"/>
      <c r="L8" s="58"/>
      <c r="M8" s="53"/>
      <c r="N8" s="54"/>
      <c r="O8" s="39">
        <f>SUM(E8,G8,I8,M8)</f>
        <v>0</v>
      </c>
      <c r="P8" s="39">
        <f>SUM(F8,H8,J8,N8)</f>
        <v>0</v>
      </c>
      <c r="Q8" s="40" t="e">
        <f>O8/K10</f>
        <v>#DIV/0!</v>
      </c>
    </row>
    <row r="9" spans="2:17" ht="45" customHeight="1">
      <c r="B9" s="15"/>
      <c r="C9" s="44"/>
      <c r="D9" s="22">
        <f>_xlfn.IFERROR(VLOOKUP(C9,'PRIPREMA (STATUS)'!$A$5:$F$128,2)&amp;" "&amp;VLOOKUP(C9,'PRIPREMA (STATUS)'!$A$5:$F$128,3),"")</f>
      </c>
      <c r="E9" s="47"/>
      <c r="F9" s="48"/>
      <c r="G9" s="47"/>
      <c r="H9" s="48"/>
      <c r="I9" s="47"/>
      <c r="J9" s="48"/>
      <c r="K9" s="59"/>
      <c r="L9" s="60"/>
      <c r="M9" s="61"/>
      <c r="N9" s="61"/>
      <c r="O9" s="39">
        <f>SUM(E9,G9,I9,K9)</f>
        <v>0</v>
      </c>
      <c r="P9" s="39">
        <f>SUM(F9,H9,J9,L9)</f>
        <v>0</v>
      </c>
      <c r="Q9" s="40" t="e">
        <f>O9/M10</f>
        <v>#DIV/0!</v>
      </c>
    </row>
    <row r="10" spans="5:13" ht="18">
      <c r="E10" s="2">
        <f>COUNTIF(E5:E9,"&lt;&gt;")</f>
        <v>0</v>
      </c>
      <c r="G10" s="2">
        <f>COUNTIF(G5:G9,"&lt;&gt;")</f>
        <v>0</v>
      </c>
      <c r="I10" s="2">
        <f>COUNTIF(I5:I9,"&lt;&gt;")</f>
        <v>0</v>
      </c>
      <c r="K10" s="2">
        <f>COUNTIF(K5:K9,"&lt;&gt;")</f>
        <v>0</v>
      </c>
      <c r="M10" s="2">
        <f>COUNTIF(M5:M9,"&lt;&gt;")</f>
        <v>0</v>
      </c>
    </row>
    <row r="100" spans="1:42" ht="18">
      <c r="A100" s="2" t="s">
        <v>51</v>
      </c>
      <c r="B100" s="2" t="s">
        <v>51</v>
      </c>
      <c r="C100" s="2" t="s">
        <v>51</v>
      </c>
      <c r="D100" s="2" t="s">
        <v>51</v>
      </c>
      <c r="E100" s="2" t="s">
        <v>51</v>
      </c>
      <c r="F100" s="2" t="s">
        <v>51</v>
      </c>
      <c r="G100" s="2" t="s">
        <v>51</v>
      </c>
      <c r="H100" s="2" t="s">
        <v>51</v>
      </c>
      <c r="I100" s="2" t="s">
        <v>51</v>
      </c>
      <c r="J100" s="2" t="s">
        <v>51</v>
      </c>
      <c r="K100" s="2" t="s">
        <v>51</v>
      </c>
      <c r="L100" s="2" t="s">
        <v>51</v>
      </c>
      <c r="O100" s="2" t="s">
        <v>51</v>
      </c>
      <c r="P100" s="2" t="s">
        <v>51</v>
      </c>
      <c r="Q100" s="2" t="s">
        <v>51</v>
      </c>
      <c r="R100" s="2" t="s">
        <v>51</v>
      </c>
      <c r="S100" s="2" t="s">
        <v>51</v>
      </c>
      <c r="T100" s="2" t="s">
        <v>51</v>
      </c>
      <c r="U100" s="2" t="s">
        <v>51</v>
      </c>
      <c r="V100" s="2" t="s">
        <v>51</v>
      </c>
      <c r="W100" s="2" t="s">
        <v>51</v>
      </c>
      <c r="X100" s="2" t="s">
        <v>51</v>
      </c>
      <c r="Y100" s="2" t="s">
        <v>51</v>
      </c>
      <c r="Z100" s="2" t="s">
        <v>51</v>
      </c>
      <c r="AA100" s="2" t="s">
        <v>51</v>
      </c>
      <c r="AB100" s="2" t="s">
        <v>51</v>
      </c>
      <c r="AC100" s="2" t="s">
        <v>51</v>
      </c>
      <c r="AD100" s="2" t="s">
        <v>51</v>
      </c>
      <c r="AE100" s="2" t="s">
        <v>51</v>
      </c>
      <c r="AF100" s="2" t="s">
        <v>51</v>
      </c>
      <c r="AG100" s="2" t="s">
        <v>51</v>
      </c>
      <c r="AH100" s="2" t="s">
        <v>51</v>
      </c>
      <c r="AI100" s="2" t="s">
        <v>51</v>
      </c>
      <c r="AJ100" s="2" t="s">
        <v>51</v>
      </c>
      <c r="AK100" s="2" t="s">
        <v>51</v>
      </c>
      <c r="AL100" s="2" t="s">
        <v>51</v>
      </c>
      <c r="AM100" s="2" t="s">
        <v>51</v>
      </c>
      <c r="AN100" s="2" t="s">
        <v>51</v>
      </c>
      <c r="AO100" s="2" t="s">
        <v>51</v>
      </c>
      <c r="AP100" s="2" t="s">
        <v>51</v>
      </c>
    </row>
    <row r="101" spans="2:5" ht="18">
      <c r="B101" s="41" t="s">
        <v>88</v>
      </c>
      <c r="C101" s="41" t="s">
        <v>89</v>
      </c>
      <c r="D101" s="41" t="s">
        <v>90</v>
      </c>
      <c r="E101" s="41" t="s">
        <v>42</v>
      </c>
    </row>
    <row r="102" spans="2:5" ht="18">
      <c r="B102" s="2">
        <f aca="true" t="shared" si="0" ref="B102:B107">C5</f>
        <v>0</v>
      </c>
      <c r="C102" s="2">
        <f aca="true" t="shared" si="1" ref="C102:E107">O5</f>
        <v>0</v>
      </c>
      <c r="D102" s="2">
        <f t="shared" si="1"/>
        <v>0</v>
      </c>
      <c r="E102" s="2" t="e">
        <f t="shared" si="1"/>
        <v>#DIV/0!</v>
      </c>
    </row>
    <row r="103" spans="2:5" ht="18">
      <c r="B103" s="2">
        <f t="shared" si="0"/>
        <v>0</v>
      </c>
      <c r="C103" s="2">
        <f t="shared" si="1"/>
        <v>0</v>
      </c>
      <c r="D103" s="2">
        <f t="shared" si="1"/>
        <v>0</v>
      </c>
      <c r="E103" s="2" t="e">
        <f t="shared" si="1"/>
        <v>#DIV/0!</v>
      </c>
    </row>
    <row r="104" spans="2:5" ht="18">
      <c r="B104" s="2">
        <f t="shared" si="0"/>
        <v>0</v>
      </c>
      <c r="C104" s="2">
        <f t="shared" si="1"/>
        <v>0</v>
      </c>
      <c r="D104" s="2">
        <f t="shared" si="1"/>
        <v>0</v>
      </c>
      <c r="E104" s="2" t="e">
        <f t="shared" si="1"/>
        <v>#DIV/0!</v>
      </c>
    </row>
    <row r="105" spans="2:5" ht="18">
      <c r="B105" s="2">
        <f t="shared" si="0"/>
        <v>0</v>
      </c>
      <c r="C105" s="2">
        <f t="shared" si="1"/>
        <v>0</v>
      </c>
      <c r="D105" s="2">
        <f t="shared" si="1"/>
        <v>0</v>
      </c>
      <c r="E105" s="2" t="e">
        <f t="shared" si="1"/>
        <v>#DIV/0!</v>
      </c>
    </row>
    <row r="106" spans="2:5" ht="18">
      <c r="B106" s="2">
        <f t="shared" si="0"/>
        <v>0</v>
      </c>
      <c r="C106" s="2">
        <f t="shared" si="1"/>
        <v>0</v>
      </c>
      <c r="D106" s="2">
        <f t="shared" si="1"/>
        <v>0</v>
      </c>
      <c r="E106" s="2" t="e">
        <f t="shared" si="1"/>
        <v>#DIV/0!</v>
      </c>
    </row>
    <row r="107" spans="2:5" ht="18">
      <c r="B107" s="2">
        <f t="shared" si="0"/>
        <v>0</v>
      </c>
      <c r="C107" s="2">
        <f t="shared" si="1"/>
        <v>0</v>
      </c>
      <c r="D107" s="2">
        <f t="shared" si="1"/>
        <v>0</v>
      </c>
      <c r="E107" s="2">
        <f t="shared" si="1"/>
        <v>0</v>
      </c>
    </row>
  </sheetData>
  <sheetProtection/>
  <mergeCells count="11">
    <mergeCell ref="E4:F4"/>
    <mergeCell ref="G4:H4"/>
    <mergeCell ref="I4:J4"/>
    <mergeCell ref="K4:L4"/>
    <mergeCell ref="M4:N4"/>
    <mergeCell ref="O4:P4"/>
    <mergeCell ref="C2:D3"/>
    <mergeCell ref="E2:F3"/>
    <mergeCell ref="G2:H3"/>
    <mergeCell ref="I2:J3"/>
    <mergeCell ref="K2:L3"/>
  </mergeCells>
  <printOptions/>
  <pageMargins left="0.7" right="0.7" top="0.75" bottom="0.75" header="0.3" footer="0.3"/>
  <pageSetup horizontalDpi="360" verticalDpi="360" orientation="portrait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35"/>
  <dimension ref="A1:AP107"/>
  <sheetViews>
    <sheetView showGridLines="0" zoomScale="67" zoomScaleNormal="67" zoomScaleSheetLayoutView="100" workbookViewId="0" topLeftCell="A4">
      <selection activeCell="C5" sqref="C5:C9"/>
    </sheetView>
  </sheetViews>
  <sheetFormatPr defaultColWidth="8.7109375" defaultRowHeight="15"/>
  <cols>
    <col min="1" max="1" width="32.7109375" style="2" customWidth="1"/>
    <col min="2" max="2" width="20.7109375" style="2" customWidth="1"/>
    <col min="3" max="3" width="8.7109375" style="2" customWidth="1"/>
    <col min="4" max="4" width="26.7109375" style="2" customWidth="1"/>
    <col min="5" max="14" width="8.7109375" style="2" customWidth="1"/>
    <col min="15" max="16" width="12.7109375" style="3" customWidth="1"/>
    <col min="17" max="17" width="8.7109375" style="2" customWidth="1"/>
    <col min="18" max="16384" width="8.7109375" style="2" customWidth="1"/>
  </cols>
  <sheetData>
    <row r="1" spans="1:2" ht="18.75">
      <c r="A1" s="4"/>
      <c r="B1" s="4"/>
    </row>
    <row r="2" spans="1:14" ht="23.25" customHeight="1">
      <c r="A2" s="4"/>
      <c r="B2" s="4"/>
      <c r="C2" s="5" t="s">
        <v>91</v>
      </c>
      <c r="D2" s="42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ht="18.75">
      <c r="A3" s="4"/>
      <c r="B3" s="4"/>
      <c r="C3" s="8"/>
      <c r="D3" s="43"/>
      <c r="E3" s="7"/>
      <c r="F3" s="7"/>
      <c r="G3" s="7"/>
      <c r="H3" s="7"/>
      <c r="I3" s="7"/>
      <c r="J3" s="7"/>
      <c r="K3" s="7"/>
      <c r="L3" s="7"/>
      <c r="M3" s="7"/>
      <c r="N3" s="7"/>
    </row>
    <row r="4" spans="2:17" s="1" customFormat="1" ht="129.75" customHeight="1">
      <c r="B4" s="10"/>
      <c r="C4" s="11" t="s">
        <v>84</v>
      </c>
      <c r="D4" s="12" t="s">
        <v>94</v>
      </c>
      <c r="E4" s="13">
        <f>D5</f>
      </c>
      <c r="F4" s="14"/>
      <c r="G4" s="13">
        <f>D6</f>
      </c>
      <c r="H4" s="14"/>
      <c r="I4" s="13">
        <f>D7</f>
      </c>
      <c r="J4" s="14"/>
      <c r="K4" s="13">
        <f>D8</f>
      </c>
      <c r="L4" s="14"/>
      <c r="M4" s="13">
        <f>D9</f>
      </c>
      <c r="N4" s="14"/>
      <c r="O4" s="37" t="s">
        <v>86</v>
      </c>
      <c r="P4" s="38"/>
      <c r="Q4" s="1" t="s">
        <v>42</v>
      </c>
    </row>
    <row r="5" spans="2:17" ht="45" customHeight="1">
      <c r="B5" s="15"/>
      <c r="C5" s="44"/>
      <c r="D5" s="17">
        <f>_xlfn.IFERROR(VLOOKUP(C5,'PRIPREMA (STATUS)'!$A$5:$F$128,2)&amp;" "&amp;VLOOKUP(C5,'PRIPREMA (STATUS)'!$A$5:$F$128,3),"")</f>
      </c>
      <c r="E5" s="45"/>
      <c r="F5" s="46"/>
      <c r="G5" s="47"/>
      <c r="H5" s="48"/>
      <c r="I5" s="47"/>
      <c r="J5" s="48"/>
      <c r="K5" s="47"/>
      <c r="L5" s="48"/>
      <c r="M5" s="53"/>
      <c r="N5" s="54"/>
      <c r="O5" s="39">
        <f>SUM(G5,I5,K5,M5)</f>
        <v>0</v>
      </c>
      <c r="P5" s="39">
        <f>SUM(H5,J5,L5,N5)</f>
        <v>0</v>
      </c>
      <c r="Q5" s="40" t="e">
        <f>O5/E10</f>
        <v>#DIV/0!</v>
      </c>
    </row>
    <row r="6" spans="2:17" ht="45" customHeight="1">
      <c r="B6" s="15"/>
      <c r="C6" s="44"/>
      <c r="D6" s="22">
        <f>_xlfn.IFERROR(VLOOKUP(C6,'PRIPREMA (STATUS)'!$A$5:$F$128,2)&amp;" "&amp;VLOOKUP(C6,'PRIPREMA (STATUS)'!$A$5:$F$128,3),"")</f>
      </c>
      <c r="E6" s="49"/>
      <c r="F6" s="50"/>
      <c r="G6" s="51"/>
      <c r="H6" s="52"/>
      <c r="I6" s="47"/>
      <c r="J6" s="48"/>
      <c r="K6" s="47"/>
      <c r="L6" s="48"/>
      <c r="M6" s="53"/>
      <c r="N6" s="54"/>
      <c r="O6" s="39">
        <f>SUM(E6,I6,K6,M6)</f>
        <v>0</v>
      </c>
      <c r="P6" s="39">
        <f>SUM(F6,J6,L6,N6)</f>
        <v>0</v>
      </c>
      <c r="Q6" s="40" t="e">
        <f>O6/G10</f>
        <v>#DIV/0!</v>
      </c>
    </row>
    <row r="7" spans="2:17" ht="45" customHeight="1">
      <c r="B7" s="15"/>
      <c r="C7" s="44"/>
      <c r="D7" s="22">
        <f>_xlfn.IFERROR(VLOOKUP(C7,'PRIPREMA (STATUS)'!$A$5:$F$128,2)&amp;" "&amp;VLOOKUP(C7,'PRIPREMA (STATUS)'!$A$5:$F$128,3),"")</f>
      </c>
      <c r="E7" s="49"/>
      <c r="F7" s="50"/>
      <c r="G7" s="49"/>
      <c r="H7" s="50"/>
      <c r="I7" s="51"/>
      <c r="J7" s="52"/>
      <c r="K7" s="55"/>
      <c r="L7" s="56"/>
      <c r="M7" s="53"/>
      <c r="N7" s="54"/>
      <c r="O7" s="39">
        <f>SUM(E7,G7,K7,M7)</f>
        <v>0</v>
      </c>
      <c r="P7" s="39">
        <f>SUM(F7,H7,L7,N7)</f>
        <v>0</v>
      </c>
      <c r="Q7" s="40" t="e">
        <f>O7/I10</f>
        <v>#DIV/0!</v>
      </c>
    </row>
    <row r="8" spans="2:17" ht="45" customHeight="1">
      <c r="B8" s="15"/>
      <c r="C8" s="44"/>
      <c r="D8" s="22">
        <f>_xlfn.IFERROR(VLOOKUP(C8,'PRIPREMA (STATUS)'!$A$5:$F$128,2)&amp;" "&amp;VLOOKUP(C8,'PRIPREMA (STATUS)'!$A$5:$F$128,3),"")</f>
      </c>
      <c r="E8" s="47"/>
      <c r="F8" s="48"/>
      <c r="G8" s="47"/>
      <c r="H8" s="48"/>
      <c r="I8" s="47"/>
      <c r="J8" s="48"/>
      <c r="K8" s="57"/>
      <c r="L8" s="58"/>
      <c r="M8" s="53"/>
      <c r="N8" s="54"/>
      <c r="O8" s="39">
        <f>SUM(E8,G8,I8,M8)</f>
        <v>0</v>
      </c>
      <c r="P8" s="39">
        <f>SUM(F8,H8,J8,N8)</f>
        <v>0</v>
      </c>
      <c r="Q8" s="40" t="e">
        <f>O8/K10</f>
        <v>#DIV/0!</v>
      </c>
    </row>
    <row r="9" spans="2:17" ht="45" customHeight="1">
      <c r="B9" s="15"/>
      <c r="C9" s="44"/>
      <c r="D9" s="22">
        <f>_xlfn.IFERROR(VLOOKUP(C9,'PRIPREMA (STATUS)'!$A$5:$F$128,2)&amp;" "&amp;VLOOKUP(C9,'PRIPREMA (STATUS)'!$A$5:$F$128,3),"")</f>
      </c>
      <c r="E9" s="47"/>
      <c r="F9" s="48"/>
      <c r="G9" s="47"/>
      <c r="H9" s="48"/>
      <c r="I9" s="47"/>
      <c r="J9" s="48"/>
      <c r="K9" s="59"/>
      <c r="L9" s="60"/>
      <c r="M9" s="61"/>
      <c r="N9" s="61"/>
      <c r="O9" s="39">
        <f>SUM(E9,G9,I9,K9)</f>
        <v>0</v>
      </c>
      <c r="P9" s="39">
        <f>SUM(F9,H9,J9,L9)</f>
        <v>0</v>
      </c>
      <c r="Q9" s="40" t="e">
        <f>O9/M10</f>
        <v>#DIV/0!</v>
      </c>
    </row>
    <row r="10" spans="5:13" ht="18">
      <c r="E10" s="2">
        <f>COUNTIF(E5:E9,"&lt;&gt;")</f>
        <v>0</v>
      </c>
      <c r="G10" s="2">
        <f>COUNTIF(G5:G9,"&lt;&gt;")</f>
        <v>0</v>
      </c>
      <c r="I10" s="2">
        <f>COUNTIF(I5:I9,"&lt;&gt;")</f>
        <v>0</v>
      </c>
      <c r="K10" s="2">
        <f>COUNTIF(K5:K9,"&lt;&gt;")</f>
        <v>0</v>
      </c>
      <c r="M10" s="2">
        <f>COUNTIF(M5:M9,"&lt;&gt;")</f>
        <v>0</v>
      </c>
    </row>
    <row r="100" spans="1:42" ht="18">
      <c r="A100" s="2" t="s">
        <v>51</v>
      </c>
      <c r="B100" s="2" t="s">
        <v>51</v>
      </c>
      <c r="C100" s="2" t="s">
        <v>51</v>
      </c>
      <c r="D100" s="2" t="s">
        <v>51</v>
      </c>
      <c r="E100" s="2" t="s">
        <v>51</v>
      </c>
      <c r="F100" s="2" t="s">
        <v>51</v>
      </c>
      <c r="G100" s="2" t="s">
        <v>51</v>
      </c>
      <c r="H100" s="2" t="s">
        <v>51</v>
      </c>
      <c r="I100" s="2" t="s">
        <v>51</v>
      </c>
      <c r="J100" s="2" t="s">
        <v>51</v>
      </c>
      <c r="K100" s="2" t="s">
        <v>51</v>
      </c>
      <c r="L100" s="2" t="s">
        <v>51</v>
      </c>
      <c r="O100" s="2" t="s">
        <v>51</v>
      </c>
      <c r="P100" s="2" t="s">
        <v>51</v>
      </c>
      <c r="Q100" s="2" t="s">
        <v>51</v>
      </c>
      <c r="R100" s="2" t="s">
        <v>51</v>
      </c>
      <c r="S100" s="2" t="s">
        <v>51</v>
      </c>
      <c r="T100" s="2" t="s">
        <v>51</v>
      </c>
      <c r="U100" s="2" t="s">
        <v>51</v>
      </c>
      <c r="V100" s="2" t="s">
        <v>51</v>
      </c>
      <c r="W100" s="2" t="s">
        <v>51</v>
      </c>
      <c r="X100" s="2" t="s">
        <v>51</v>
      </c>
      <c r="Y100" s="2" t="s">
        <v>51</v>
      </c>
      <c r="Z100" s="2" t="s">
        <v>51</v>
      </c>
      <c r="AA100" s="2" t="s">
        <v>51</v>
      </c>
      <c r="AB100" s="2" t="s">
        <v>51</v>
      </c>
      <c r="AC100" s="2" t="s">
        <v>51</v>
      </c>
      <c r="AD100" s="2" t="s">
        <v>51</v>
      </c>
      <c r="AE100" s="2" t="s">
        <v>51</v>
      </c>
      <c r="AF100" s="2" t="s">
        <v>51</v>
      </c>
      <c r="AG100" s="2" t="s">
        <v>51</v>
      </c>
      <c r="AH100" s="2" t="s">
        <v>51</v>
      </c>
      <c r="AI100" s="2" t="s">
        <v>51</v>
      </c>
      <c r="AJ100" s="2" t="s">
        <v>51</v>
      </c>
      <c r="AK100" s="2" t="s">
        <v>51</v>
      </c>
      <c r="AL100" s="2" t="s">
        <v>51</v>
      </c>
      <c r="AM100" s="2" t="s">
        <v>51</v>
      </c>
      <c r="AN100" s="2" t="s">
        <v>51</v>
      </c>
      <c r="AO100" s="2" t="s">
        <v>51</v>
      </c>
      <c r="AP100" s="2" t="s">
        <v>51</v>
      </c>
    </row>
    <row r="101" spans="2:5" ht="18">
      <c r="B101" s="41" t="s">
        <v>88</v>
      </c>
      <c r="C101" s="41" t="s">
        <v>89</v>
      </c>
      <c r="D101" s="41" t="s">
        <v>90</v>
      </c>
      <c r="E101" s="41" t="s">
        <v>42</v>
      </c>
    </row>
    <row r="102" spans="2:5" ht="18">
      <c r="B102" s="2">
        <f aca="true" t="shared" si="0" ref="B102:B107">C5</f>
        <v>0</v>
      </c>
      <c r="C102" s="2">
        <f aca="true" t="shared" si="1" ref="C102:E107">O5</f>
        <v>0</v>
      </c>
      <c r="D102" s="2">
        <f t="shared" si="1"/>
        <v>0</v>
      </c>
      <c r="E102" s="2" t="e">
        <f t="shared" si="1"/>
        <v>#DIV/0!</v>
      </c>
    </row>
    <row r="103" spans="2:5" ht="18">
      <c r="B103" s="2">
        <f t="shared" si="0"/>
        <v>0</v>
      </c>
      <c r="C103" s="2">
        <f t="shared" si="1"/>
        <v>0</v>
      </c>
      <c r="D103" s="2">
        <f t="shared" si="1"/>
        <v>0</v>
      </c>
      <c r="E103" s="2" t="e">
        <f t="shared" si="1"/>
        <v>#DIV/0!</v>
      </c>
    </row>
    <row r="104" spans="2:5" ht="18">
      <c r="B104" s="2">
        <f t="shared" si="0"/>
        <v>0</v>
      </c>
      <c r="C104" s="2">
        <f t="shared" si="1"/>
        <v>0</v>
      </c>
      <c r="D104" s="2">
        <f t="shared" si="1"/>
        <v>0</v>
      </c>
      <c r="E104" s="2" t="e">
        <f t="shared" si="1"/>
        <v>#DIV/0!</v>
      </c>
    </row>
    <row r="105" spans="2:5" ht="18">
      <c r="B105" s="2">
        <f t="shared" si="0"/>
        <v>0</v>
      </c>
      <c r="C105" s="2">
        <f t="shared" si="1"/>
        <v>0</v>
      </c>
      <c r="D105" s="2">
        <f t="shared" si="1"/>
        <v>0</v>
      </c>
      <c r="E105" s="2" t="e">
        <f t="shared" si="1"/>
        <v>#DIV/0!</v>
      </c>
    </row>
    <row r="106" spans="2:5" ht="18">
      <c r="B106" s="2">
        <f t="shared" si="0"/>
        <v>0</v>
      </c>
      <c r="C106" s="2">
        <f t="shared" si="1"/>
        <v>0</v>
      </c>
      <c r="D106" s="2">
        <f t="shared" si="1"/>
        <v>0</v>
      </c>
      <c r="E106" s="2" t="e">
        <f t="shared" si="1"/>
        <v>#DIV/0!</v>
      </c>
    </row>
    <row r="107" spans="2:5" ht="18">
      <c r="B107" s="2">
        <f t="shared" si="0"/>
        <v>0</v>
      </c>
      <c r="C107" s="2">
        <f t="shared" si="1"/>
        <v>0</v>
      </c>
      <c r="D107" s="2">
        <f t="shared" si="1"/>
        <v>0</v>
      </c>
      <c r="E107" s="2">
        <f t="shared" si="1"/>
        <v>0</v>
      </c>
    </row>
  </sheetData>
  <sheetProtection/>
  <mergeCells count="11">
    <mergeCell ref="E4:F4"/>
    <mergeCell ref="G4:H4"/>
    <mergeCell ref="I4:J4"/>
    <mergeCell ref="K4:L4"/>
    <mergeCell ref="M4:N4"/>
    <mergeCell ref="O4:P4"/>
    <mergeCell ref="C2:D3"/>
    <mergeCell ref="E2:F3"/>
    <mergeCell ref="G2:H3"/>
    <mergeCell ref="I2:J3"/>
    <mergeCell ref="K2:L3"/>
  </mergeCells>
  <printOptions/>
  <pageMargins left="0.7" right="0.7" top="0.75" bottom="0.75" header="0.3" footer="0.3"/>
  <pageSetup horizontalDpi="360" verticalDpi="360" orientation="portrait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36"/>
  <dimension ref="A1:AP107"/>
  <sheetViews>
    <sheetView showGridLines="0" zoomScale="67" zoomScaleNormal="67" zoomScaleSheetLayoutView="100" workbookViewId="0" topLeftCell="A4">
      <selection activeCell="C5" sqref="C5:C9"/>
    </sheetView>
  </sheetViews>
  <sheetFormatPr defaultColWidth="8.7109375" defaultRowHeight="15"/>
  <cols>
    <col min="1" max="1" width="32.7109375" style="2" customWidth="1"/>
    <col min="2" max="2" width="20.7109375" style="2" customWidth="1"/>
    <col min="3" max="3" width="8.7109375" style="2" customWidth="1"/>
    <col min="4" max="4" width="26.7109375" style="2" customWidth="1"/>
    <col min="5" max="14" width="8.7109375" style="2" customWidth="1"/>
    <col min="15" max="16" width="12.7109375" style="3" customWidth="1"/>
    <col min="17" max="17" width="8.7109375" style="2" customWidth="1"/>
    <col min="18" max="16384" width="8.7109375" style="2" customWidth="1"/>
  </cols>
  <sheetData>
    <row r="1" spans="1:2" ht="18.75">
      <c r="A1" s="4"/>
      <c r="B1" s="4"/>
    </row>
    <row r="2" spans="1:14" ht="23.25" customHeight="1">
      <c r="A2" s="4"/>
      <c r="B2" s="4"/>
      <c r="C2" s="5" t="s">
        <v>91</v>
      </c>
      <c r="D2" s="42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ht="18.75">
      <c r="A3" s="4"/>
      <c r="B3" s="4"/>
      <c r="C3" s="8"/>
      <c r="D3" s="43"/>
      <c r="E3" s="7"/>
      <c r="F3" s="7"/>
      <c r="G3" s="7"/>
      <c r="H3" s="7"/>
      <c r="I3" s="7"/>
      <c r="J3" s="7"/>
      <c r="K3" s="7"/>
      <c r="L3" s="7"/>
      <c r="M3" s="7"/>
      <c r="N3" s="7"/>
    </row>
    <row r="4" spans="2:17" s="1" customFormat="1" ht="129.75" customHeight="1">
      <c r="B4" s="10"/>
      <c r="C4" s="11" t="s">
        <v>84</v>
      </c>
      <c r="D4" s="12" t="s">
        <v>94</v>
      </c>
      <c r="E4" s="13">
        <f>D5</f>
      </c>
      <c r="F4" s="14"/>
      <c r="G4" s="13">
        <f>D6</f>
      </c>
      <c r="H4" s="14"/>
      <c r="I4" s="13">
        <f>D7</f>
      </c>
      <c r="J4" s="14"/>
      <c r="K4" s="13">
        <f>D8</f>
      </c>
      <c r="L4" s="14"/>
      <c r="M4" s="13">
        <f>D9</f>
      </c>
      <c r="N4" s="14"/>
      <c r="O4" s="37" t="s">
        <v>86</v>
      </c>
      <c r="P4" s="38"/>
      <c r="Q4" s="1" t="s">
        <v>42</v>
      </c>
    </row>
    <row r="5" spans="2:17" ht="45" customHeight="1">
      <c r="B5" s="15"/>
      <c r="C5" s="44"/>
      <c r="D5" s="17">
        <f>_xlfn.IFERROR(VLOOKUP(C5,'PRIPREMA (STATUS)'!$A$5:$F$128,2)&amp;" "&amp;VLOOKUP(C5,'PRIPREMA (STATUS)'!$A$5:$F$128,3),"")</f>
      </c>
      <c r="E5" s="45"/>
      <c r="F5" s="46"/>
      <c r="G5" s="47"/>
      <c r="H5" s="48"/>
      <c r="I5" s="47"/>
      <c r="J5" s="48"/>
      <c r="K5" s="47"/>
      <c r="L5" s="48"/>
      <c r="M5" s="53"/>
      <c r="N5" s="54"/>
      <c r="O5" s="39">
        <f>SUM(G5,I5,K5,M5)</f>
        <v>0</v>
      </c>
      <c r="P5" s="39">
        <f>SUM(H5,J5,L5,N5)</f>
        <v>0</v>
      </c>
      <c r="Q5" s="40" t="e">
        <f>O5/E10</f>
        <v>#DIV/0!</v>
      </c>
    </row>
    <row r="6" spans="2:17" ht="45" customHeight="1">
      <c r="B6" s="15"/>
      <c r="C6" s="44"/>
      <c r="D6" s="22">
        <f>_xlfn.IFERROR(VLOOKUP(C6,'PRIPREMA (STATUS)'!$A$5:$F$128,2)&amp;" "&amp;VLOOKUP(C6,'PRIPREMA (STATUS)'!$A$5:$F$128,3),"")</f>
      </c>
      <c r="E6" s="49"/>
      <c r="F6" s="50"/>
      <c r="G6" s="51"/>
      <c r="H6" s="52"/>
      <c r="I6" s="47"/>
      <c r="J6" s="48"/>
      <c r="K6" s="47"/>
      <c r="L6" s="48"/>
      <c r="M6" s="53"/>
      <c r="N6" s="54"/>
      <c r="O6" s="39">
        <f>SUM(E6,I6,K6,M6)</f>
        <v>0</v>
      </c>
      <c r="P6" s="39">
        <f>SUM(F6,J6,L6,N6)</f>
        <v>0</v>
      </c>
      <c r="Q6" s="40" t="e">
        <f>O6/G10</f>
        <v>#DIV/0!</v>
      </c>
    </row>
    <row r="7" spans="2:17" ht="45" customHeight="1">
      <c r="B7" s="15"/>
      <c r="C7" s="44"/>
      <c r="D7" s="22">
        <f>_xlfn.IFERROR(VLOOKUP(C7,'PRIPREMA (STATUS)'!$A$5:$F$128,2)&amp;" "&amp;VLOOKUP(C7,'PRIPREMA (STATUS)'!$A$5:$F$128,3),"")</f>
      </c>
      <c r="E7" s="49"/>
      <c r="F7" s="50"/>
      <c r="G7" s="49"/>
      <c r="H7" s="50"/>
      <c r="I7" s="51"/>
      <c r="J7" s="52"/>
      <c r="K7" s="55"/>
      <c r="L7" s="56"/>
      <c r="M7" s="53"/>
      <c r="N7" s="54"/>
      <c r="O7" s="39">
        <f>SUM(E7,G7,K7,M7)</f>
        <v>0</v>
      </c>
      <c r="P7" s="39">
        <f>SUM(F7,H7,L7,N7)</f>
        <v>0</v>
      </c>
      <c r="Q7" s="40" t="e">
        <f>O7/I10</f>
        <v>#DIV/0!</v>
      </c>
    </row>
    <row r="8" spans="2:17" ht="45" customHeight="1">
      <c r="B8" s="15"/>
      <c r="C8" s="44"/>
      <c r="D8" s="22">
        <f>_xlfn.IFERROR(VLOOKUP(C8,'PRIPREMA (STATUS)'!$A$5:$F$128,2)&amp;" "&amp;VLOOKUP(C8,'PRIPREMA (STATUS)'!$A$5:$F$128,3),"")</f>
      </c>
      <c r="E8" s="47"/>
      <c r="F8" s="48"/>
      <c r="G8" s="47"/>
      <c r="H8" s="48"/>
      <c r="I8" s="47"/>
      <c r="J8" s="48"/>
      <c r="K8" s="57"/>
      <c r="L8" s="58"/>
      <c r="M8" s="53"/>
      <c r="N8" s="54"/>
      <c r="O8" s="39">
        <f>SUM(E8,G8,I8,M8)</f>
        <v>0</v>
      </c>
      <c r="P8" s="39">
        <f>SUM(F8,H8,J8,N8)</f>
        <v>0</v>
      </c>
      <c r="Q8" s="40" t="e">
        <f>O8/K10</f>
        <v>#DIV/0!</v>
      </c>
    </row>
    <row r="9" spans="2:17" ht="45" customHeight="1">
      <c r="B9" s="15"/>
      <c r="C9" s="44"/>
      <c r="D9" s="22">
        <f>_xlfn.IFERROR(VLOOKUP(C9,'PRIPREMA (STATUS)'!$A$5:$F$128,2)&amp;" "&amp;VLOOKUP(C9,'PRIPREMA (STATUS)'!$A$5:$F$128,3),"")</f>
      </c>
      <c r="E9" s="47"/>
      <c r="F9" s="48"/>
      <c r="G9" s="47"/>
      <c r="H9" s="48"/>
      <c r="I9" s="47"/>
      <c r="J9" s="48"/>
      <c r="K9" s="59"/>
      <c r="L9" s="60"/>
      <c r="M9" s="61"/>
      <c r="N9" s="61"/>
      <c r="O9" s="39">
        <f>SUM(E9,G9,I9,K9)</f>
        <v>0</v>
      </c>
      <c r="P9" s="39">
        <f>SUM(F9,H9,J9,L9)</f>
        <v>0</v>
      </c>
      <c r="Q9" s="40" t="e">
        <f>O9/M10</f>
        <v>#DIV/0!</v>
      </c>
    </row>
    <row r="10" spans="5:13" ht="18">
      <c r="E10" s="2">
        <f>COUNTIF(E5:E9,"&lt;&gt;")</f>
        <v>0</v>
      </c>
      <c r="G10" s="2">
        <f>COUNTIF(G5:G9,"&lt;&gt;")</f>
        <v>0</v>
      </c>
      <c r="I10" s="2">
        <f>COUNTIF(I5:I9,"&lt;&gt;")</f>
        <v>0</v>
      </c>
      <c r="K10" s="2">
        <f>COUNTIF(K5:K9,"&lt;&gt;")</f>
        <v>0</v>
      </c>
      <c r="M10" s="2">
        <f>COUNTIF(M5:M9,"&lt;&gt;")</f>
        <v>0</v>
      </c>
    </row>
    <row r="100" spans="1:42" ht="18">
      <c r="A100" s="2" t="s">
        <v>51</v>
      </c>
      <c r="B100" s="2" t="s">
        <v>51</v>
      </c>
      <c r="C100" s="2" t="s">
        <v>51</v>
      </c>
      <c r="D100" s="2" t="s">
        <v>51</v>
      </c>
      <c r="E100" s="2" t="s">
        <v>51</v>
      </c>
      <c r="F100" s="2" t="s">
        <v>51</v>
      </c>
      <c r="G100" s="2" t="s">
        <v>51</v>
      </c>
      <c r="H100" s="2" t="s">
        <v>51</v>
      </c>
      <c r="I100" s="2" t="s">
        <v>51</v>
      </c>
      <c r="J100" s="2" t="s">
        <v>51</v>
      </c>
      <c r="K100" s="2" t="s">
        <v>51</v>
      </c>
      <c r="L100" s="2" t="s">
        <v>51</v>
      </c>
      <c r="O100" s="2" t="s">
        <v>51</v>
      </c>
      <c r="P100" s="2" t="s">
        <v>51</v>
      </c>
      <c r="Q100" s="2" t="s">
        <v>51</v>
      </c>
      <c r="R100" s="2" t="s">
        <v>51</v>
      </c>
      <c r="S100" s="2" t="s">
        <v>51</v>
      </c>
      <c r="T100" s="2" t="s">
        <v>51</v>
      </c>
      <c r="U100" s="2" t="s">
        <v>51</v>
      </c>
      <c r="V100" s="2" t="s">
        <v>51</v>
      </c>
      <c r="W100" s="2" t="s">
        <v>51</v>
      </c>
      <c r="X100" s="2" t="s">
        <v>51</v>
      </c>
      <c r="Y100" s="2" t="s">
        <v>51</v>
      </c>
      <c r="Z100" s="2" t="s">
        <v>51</v>
      </c>
      <c r="AA100" s="2" t="s">
        <v>51</v>
      </c>
      <c r="AB100" s="2" t="s">
        <v>51</v>
      </c>
      <c r="AC100" s="2" t="s">
        <v>51</v>
      </c>
      <c r="AD100" s="2" t="s">
        <v>51</v>
      </c>
      <c r="AE100" s="2" t="s">
        <v>51</v>
      </c>
      <c r="AF100" s="2" t="s">
        <v>51</v>
      </c>
      <c r="AG100" s="2" t="s">
        <v>51</v>
      </c>
      <c r="AH100" s="2" t="s">
        <v>51</v>
      </c>
      <c r="AI100" s="2" t="s">
        <v>51</v>
      </c>
      <c r="AJ100" s="2" t="s">
        <v>51</v>
      </c>
      <c r="AK100" s="2" t="s">
        <v>51</v>
      </c>
      <c r="AL100" s="2" t="s">
        <v>51</v>
      </c>
      <c r="AM100" s="2" t="s">
        <v>51</v>
      </c>
      <c r="AN100" s="2" t="s">
        <v>51</v>
      </c>
      <c r="AO100" s="2" t="s">
        <v>51</v>
      </c>
      <c r="AP100" s="2" t="s">
        <v>51</v>
      </c>
    </row>
    <row r="101" spans="2:5" ht="18">
      <c r="B101" s="41" t="s">
        <v>88</v>
      </c>
      <c r="C101" s="41" t="s">
        <v>89</v>
      </c>
      <c r="D101" s="41" t="s">
        <v>90</v>
      </c>
      <c r="E101" s="41" t="s">
        <v>42</v>
      </c>
    </row>
    <row r="102" spans="2:5" ht="18">
      <c r="B102" s="2">
        <f aca="true" t="shared" si="0" ref="B102:B107">C5</f>
        <v>0</v>
      </c>
      <c r="C102" s="2">
        <f aca="true" t="shared" si="1" ref="C102:E107">O5</f>
        <v>0</v>
      </c>
      <c r="D102" s="2">
        <f t="shared" si="1"/>
        <v>0</v>
      </c>
      <c r="E102" s="2" t="e">
        <f t="shared" si="1"/>
        <v>#DIV/0!</v>
      </c>
    </row>
    <row r="103" spans="2:5" ht="18">
      <c r="B103" s="2">
        <f t="shared" si="0"/>
        <v>0</v>
      </c>
      <c r="C103" s="2">
        <f t="shared" si="1"/>
        <v>0</v>
      </c>
      <c r="D103" s="2">
        <f t="shared" si="1"/>
        <v>0</v>
      </c>
      <c r="E103" s="2" t="e">
        <f t="shared" si="1"/>
        <v>#DIV/0!</v>
      </c>
    </row>
    <row r="104" spans="2:5" ht="18">
      <c r="B104" s="2">
        <f t="shared" si="0"/>
        <v>0</v>
      </c>
      <c r="C104" s="2">
        <f t="shared" si="1"/>
        <v>0</v>
      </c>
      <c r="D104" s="2">
        <f t="shared" si="1"/>
        <v>0</v>
      </c>
      <c r="E104" s="2" t="e">
        <f t="shared" si="1"/>
        <v>#DIV/0!</v>
      </c>
    </row>
    <row r="105" spans="2:5" ht="18">
      <c r="B105" s="2">
        <f t="shared" si="0"/>
        <v>0</v>
      </c>
      <c r="C105" s="2">
        <f t="shared" si="1"/>
        <v>0</v>
      </c>
      <c r="D105" s="2">
        <f t="shared" si="1"/>
        <v>0</v>
      </c>
      <c r="E105" s="2" t="e">
        <f t="shared" si="1"/>
        <v>#DIV/0!</v>
      </c>
    </row>
    <row r="106" spans="2:5" ht="18">
      <c r="B106" s="2">
        <f t="shared" si="0"/>
        <v>0</v>
      </c>
      <c r="C106" s="2">
        <f t="shared" si="1"/>
        <v>0</v>
      </c>
      <c r="D106" s="2">
        <f t="shared" si="1"/>
        <v>0</v>
      </c>
      <c r="E106" s="2" t="e">
        <f t="shared" si="1"/>
        <v>#DIV/0!</v>
      </c>
    </row>
    <row r="107" spans="2:5" ht="18">
      <c r="B107" s="2">
        <f t="shared" si="0"/>
        <v>0</v>
      </c>
      <c r="C107" s="2">
        <f t="shared" si="1"/>
        <v>0</v>
      </c>
      <c r="D107" s="2">
        <f t="shared" si="1"/>
        <v>0</v>
      </c>
      <c r="E107" s="2">
        <f t="shared" si="1"/>
        <v>0</v>
      </c>
    </row>
  </sheetData>
  <sheetProtection/>
  <mergeCells count="11">
    <mergeCell ref="E4:F4"/>
    <mergeCell ref="G4:H4"/>
    <mergeCell ref="I4:J4"/>
    <mergeCell ref="K4:L4"/>
    <mergeCell ref="M4:N4"/>
    <mergeCell ref="O4:P4"/>
    <mergeCell ref="C2:D3"/>
    <mergeCell ref="E2:F3"/>
    <mergeCell ref="G2:H3"/>
    <mergeCell ref="I2:J3"/>
    <mergeCell ref="K2:L3"/>
  </mergeCells>
  <printOptions/>
  <pageMargins left="0.7" right="0.7" top="0.75" bottom="0.75" header="0.3" footer="0.3"/>
  <pageSetup horizontalDpi="360" verticalDpi="360" orientation="portrait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Sheet37"/>
  <dimension ref="A1:AR108"/>
  <sheetViews>
    <sheetView showGridLines="0" zoomScale="67" zoomScaleNormal="67" zoomScaleSheetLayoutView="100" workbookViewId="0" topLeftCell="A1">
      <selection activeCell="C5" sqref="C5:C10"/>
    </sheetView>
  </sheetViews>
  <sheetFormatPr defaultColWidth="8.7109375" defaultRowHeight="15"/>
  <cols>
    <col min="1" max="1" width="32.7109375" style="2" customWidth="1"/>
    <col min="2" max="2" width="20.7109375" style="2" customWidth="1"/>
    <col min="3" max="3" width="8.7109375" style="2" customWidth="1"/>
    <col min="4" max="4" width="26.7109375" style="2" customWidth="1"/>
    <col min="5" max="16" width="8.7109375" style="2" customWidth="1"/>
    <col min="17" max="18" width="12.7109375" style="3" customWidth="1"/>
    <col min="19" max="19" width="8.7109375" style="2" customWidth="1"/>
    <col min="20" max="16384" width="8.7109375" style="2" customWidth="1"/>
  </cols>
  <sheetData>
    <row r="1" spans="1:2" ht="18.75">
      <c r="A1" s="4"/>
      <c r="B1" s="4"/>
    </row>
    <row r="2" spans="1:16" ht="23.25" customHeight="1">
      <c r="A2" s="4"/>
      <c r="B2" s="4"/>
      <c r="C2" s="5" t="s">
        <v>91</v>
      </c>
      <c r="D2" s="6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8.75">
      <c r="A3" s="4"/>
      <c r="B3" s="4"/>
      <c r="C3" s="8"/>
      <c r="D3" s="9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spans="2:19" s="1" customFormat="1" ht="129.75" customHeight="1">
      <c r="B4" s="10"/>
      <c r="C4" s="11" t="s">
        <v>84</v>
      </c>
      <c r="D4" s="12" t="s">
        <v>94</v>
      </c>
      <c r="E4" s="13">
        <f>D5</f>
      </c>
      <c r="F4" s="14"/>
      <c r="G4" s="13">
        <f>D6</f>
      </c>
      <c r="H4" s="14"/>
      <c r="I4" s="13">
        <f>D7</f>
      </c>
      <c r="J4" s="14"/>
      <c r="K4" s="13">
        <f>D8</f>
      </c>
      <c r="L4" s="14"/>
      <c r="M4" s="13">
        <f>D9</f>
      </c>
      <c r="N4" s="14"/>
      <c r="O4" s="13">
        <f>D10</f>
      </c>
      <c r="P4" s="14"/>
      <c r="Q4" s="37" t="s">
        <v>86</v>
      </c>
      <c r="R4" s="38"/>
      <c r="S4" s="1" t="s">
        <v>42</v>
      </c>
    </row>
    <row r="5" spans="2:19" ht="45" customHeight="1">
      <c r="B5" s="15"/>
      <c r="C5" s="16"/>
      <c r="D5" s="17">
        <f>_xlfn.IFERROR(VLOOKUP(C5,'PRIPREMA (STATUS)'!$A$5:$F$128,2)&amp;" "&amp;VLOOKUP(C5,'PRIPREMA (STATUS)'!$A$5:$F$128,3),"")</f>
      </c>
      <c r="E5" s="18"/>
      <c r="F5" s="19"/>
      <c r="G5" s="20"/>
      <c r="H5" s="21"/>
      <c r="I5" s="20"/>
      <c r="J5" s="21"/>
      <c r="K5" s="20"/>
      <c r="L5" s="21"/>
      <c r="M5" s="27"/>
      <c r="N5" s="28"/>
      <c r="O5" s="27"/>
      <c r="P5" s="28"/>
      <c r="Q5" s="39">
        <f>SUM(G5,I5,K5,M5,O5)</f>
        <v>0</v>
      </c>
      <c r="R5" s="39">
        <f>SUM(H5,J5,L5,N5,P5)</f>
        <v>0</v>
      </c>
      <c r="S5" s="40" t="e">
        <f>Q5/E11</f>
        <v>#DIV/0!</v>
      </c>
    </row>
    <row r="6" spans="2:19" ht="45" customHeight="1">
      <c r="B6" s="15"/>
      <c r="C6" s="16"/>
      <c r="D6" s="22">
        <f>_xlfn.IFERROR(VLOOKUP(C6,'PRIPREMA (STATUS)'!$A$5:$F$128,2)&amp;" "&amp;VLOOKUP(C6,'PRIPREMA (STATUS)'!$A$5:$F$128,3),"")</f>
      </c>
      <c r="E6" s="23"/>
      <c r="F6" s="24"/>
      <c r="G6" s="18"/>
      <c r="H6" s="19"/>
      <c r="I6" s="25"/>
      <c r="J6" s="26"/>
      <c r="K6" s="25"/>
      <c r="L6" s="26"/>
      <c r="M6" s="29"/>
      <c r="N6" s="30"/>
      <c r="O6" s="29"/>
      <c r="P6" s="30"/>
      <c r="Q6" s="39">
        <f>SUM(E6,I6,K6,M6,O6)</f>
        <v>0</v>
      </c>
      <c r="R6" s="39">
        <f>SUM(F6,J6,L6,N6,P6)</f>
        <v>0</v>
      </c>
      <c r="S6" s="40" t="e">
        <f>Q6/G11</f>
        <v>#DIV/0!</v>
      </c>
    </row>
    <row r="7" spans="2:19" ht="45" customHeight="1">
      <c r="B7" s="15"/>
      <c r="C7" s="16"/>
      <c r="D7" s="22">
        <f>_xlfn.IFERROR(VLOOKUP(C7,'PRIPREMA (STATUS)'!$A$5:$F$128,2)&amp;" "&amp;VLOOKUP(C7,'PRIPREMA (STATUS)'!$A$5:$F$128,3),"")</f>
      </c>
      <c r="E7" s="23"/>
      <c r="F7" s="24"/>
      <c r="G7" s="23"/>
      <c r="H7" s="24"/>
      <c r="I7" s="18"/>
      <c r="J7" s="19"/>
      <c r="K7" s="31"/>
      <c r="L7" s="32"/>
      <c r="M7" s="29"/>
      <c r="N7" s="30"/>
      <c r="O7" s="29"/>
      <c r="P7" s="30"/>
      <c r="Q7" s="39">
        <f>SUM(E7,G7,K7,M7,O7)</f>
        <v>0</v>
      </c>
      <c r="R7" s="39">
        <f>SUM(F7,H7,L7,N7,P7)</f>
        <v>0</v>
      </c>
      <c r="S7" s="40" t="e">
        <f>Q7/I11</f>
        <v>#DIV/0!</v>
      </c>
    </row>
    <row r="8" spans="2:19" ht="45" customHeight="1">
      <c r="B8" s="15"/>
      <c r="C8" s="16"/>
      <c r="D8" s="22">
        <f>_xlfn.IFERROR(VLOOKUP(C8,'PRIPREMA (STATUS)'!$A$5:$F$128,2)&amp;" "&amp;VLOOKUP(C8,'PRIPREMA (STATUS)'!$A$5:$F$128,3),"")</f>
      </c>
      <c r="E8" s="25"/>
      <c r="F8" s="26"/>
      <c r="G8" s="25"/>
      <c r="H8" s="26"/>
      <c r="I8" s="25"/>
      <c r="J8" s="26"/>
      <c r="K8" s="33"/>
      <c r="L8" s="34"/>
      <c r="M8" s="29"/>
      <c r="N8" s="30"/>
      <c r="O8" s="29"/>
      <c r="P8" s="30"/>
      <c r="Q8" s="39">
        <f>SUM(E8,G8,I8,M8,O8)</f>
        <v>0</v>
      </c>
      <c r="R8" s="39">
        <f>SUM(F8,H8,J8,N8,P8)</f>
        <v>0</v>
      </c>
      <c r="S8" s="40" t="e">
        <f>Q8/K11</f>
        <v>#DIV/0!</v>
      </c>
    </row>
    <row r="9" spans="2:19" ht="45" customHeight="1">
      <c r="B9" s="15"/>
      <c r="C9" s="16"/>
      <c r="D9" s="22">
        <f>_xlfn.IFERROR(VLOOKUP(C9,'PRIPREMA (STATUS)'!$A$5:$F$128,2)&amp;" "&amp;VLOOKUP(C9,'PRIPREMA (STATUS)'!$A$5:$F$128,3),"")</f>
      </c>
      <c r="E9" s="25"/>
      <c r="F9" s="26"/>
      <c r="G9" s="25"/>
      <c r="H9" s="26"/>
      <c r="I9" s="25"/>
      <c r="J9" s="26"/>
      <c r="K9" s="25"/>
      <c r="L9" s="26"/>
      <c r="M9" s="35"/>
      <c r="N9" s="35"/>
      <c r="O9" s="29"/>
      <c r="P9" s="30"/>
      <c r="Q9" s="39">
        <f>SUM(E9,G9,I9,K9,O9)</f>
        <v>0</v>
      </c>
      <c r="R9" s="39">
        <f>SUM(F9,H9,J9,L9,P9)</f>
        <v>0</v>
      </c>
      <c r="S9" s="40" t="e">
        <f>Q9/M11</f>
        <v>#DIV/0!</v>
      </c>
    </row>
    <row r="10" spans="2:19" ht="45" customHeight="1">
      <c r="B10" s="15"/>
      <c r="C10" s="16"/>
      <c r="D10" s="22">
        <f>_xlfn.IFERROR(VLOOKUP(C10,'PRIPREMA (STATUS)'!$A$5:$F$128,2)&amp;" "&amp;VLOOKUP(C10,'PRIPREMA (STATUS)'!$A$5:$F$128,3),"")</f>
      </c>
      <c r="E10" s="25"/>
      <c r="F10" s="26"/>
      <c r="G10" s="25"/>
      <c r="H10" s="26"/>
      <c r="I10" s="25"/>
      <c r="J10" s="26"/>
      <c r="K10" s="25"/>
      <c r="L10" s="26"/>
      <c r="M10" s="29"/>
      <c r="N10" s="30"/>
      <c r="O10" s="36"/>
      <c r="P10" s="36"/>
      <c r="Q10" s="39">
        <f>SUM(E10,G10,I10,K10,M10)</f>
        <v>0</v>
      </c>
      <c r="R10" s="39">
        <f>SUM(F10,H10,J10,L10,N10)</f>
        <v>0</v>
      </c>
      <c r="S10" s="40" t="e">
        <f>Q10/O11</f>
        <v>#DIV/0!</v>
      </c>
    </row>
    <row r="11" spans="5:15" ht="18">
      <c r="E11" s="2">
        <f>COUNTIF(E5:E10,"&lt;&gt;")</f>
        <v>0</v>
      </c>
      <c r="G11" s="2">
        <f>COUNTIF(G5:G10,"&lt;&gt;")</f>
        <v>0</v>
      </c>
      <c r="I11" s="2">
        <f>COUNTIF(I5:I10,"&lt;&gt;")</f>
        <v>0</v>
      </c>
      <c r="K11" s="2">
        <f>COUNTIF(K5:K10,"&lt;&gt;")</f>
        <v>0</v>
      </c>
      <c r="M11" s="2">
        <f>COUNTIF(M5:M10,"&lt;&gt;")</f>
        <v>0</v>
      </c>
      <c r="O11" s="2">
        <f>COUNTIF(O5:O10,"&lt;&gt;")</f>
        <v>0</v>
      </c>
    </row>
    <row r="101" spans="1:44" ht="18">
      <c r="A101" s="2" t="s">
        <v>51</v>
      </c>
      <c r="B101" s="2" t="s">
        <v>51</v>
      </c>
      <c r="C101" s="2" t="s">
        <v>51</v>
      </c>
      <c r="D101" s="2" t="s">
        <v>51</v>
      </c>
      <c r="E101" s="2" t="s">
        <v>51</v>
      </c>
      <c r="F101" s="2" t="s">
        <v>51</v>
      </c>
      <c r="G101" s="2" t="s">
        <v>51</v>
      </c>
      <c r="H101" s="2" t="s">
        <v>51</v>
      </c>
      <c r="I101" s="2" t="s">
        <v>51</v>
      </c>
      <c r="J101" s="2" t="s">
        <v>51</v>
      </c>
      <c r="K101" s="2" t="s">
        <v>51</v>
      </c>
      <c r="L101" s="2" t="s">
        <v>51</v>
      </c>
      <c r="Q101" s="2" t="s">
        <v>51</v>
      </c>
      <c r="R101" s="2" t="s">
        <v>51</v>
      </c>
      <c r="S101" s="2" t="s">
        <v>51</v>
      </c>
      <c r="T101" s="2" t="s">
        <v>51</v>
      </c>
      <c r="U101" s="2" t="s">
        <v>51</v>
      </c>
      <c r="V101" s="2" t="s">
        <v>51</v>
      </c>
      <c r="W101" s="2" t="s">
        <v>51</v>
      </c>
      <c r="X101" s="2" t="s">
        <v>51</v>
      </c>
      <c r="Y101" s="2" t="s">
        <v>51</v>
      </c>
      <c r="Z101" s="2" t="s">
        <v>51</v>
      </c>
      <c r="AA101" s="2" t="s">
        <v>51</v>
      </c>
      <c r="AB101" s="2" t="s">
        <v>51</v>
      </c>
      <c r="AC101" s="2" t="s">
        <v>51</v>
      </c>
      <c r="AD101" s="2" t="s">
        <v>51</v>
      </c>
      <c r="AE101" s="2" t="s">
        <v>51</v>
      </c>
      <c r="AF101" s="2" t="s">
        <v>51</v>
      </c>
      <c r="AG101" s="2" t="s">
        <v>51</v>
      </c>
      <c r="AH101" s="2" t="s">
        <v>51</v>
      </c>
      <c r="AI101" s="2" t="s">
        <v>51</v>
      </c>
      <c r="AJ101" s="2" t="s">
        <v>51</v>
      </c>
      <c r="AK101" s="2" t="s">
        <v>51</v>
      </c>
      <c r="AL101" s="2" t="s">
        <v>51</v>
      </c>
      <c r="AM101" s="2" t="s">
        <v>51</v>
      </c>
      <c r="AN101" s="2" t="s">
        <v>51</v>
      </c>
      <c r="AO101" s="2" t="s">
        <v>51</v>
      </c>
      <c r="AP101" s="2" t="s">
        <v>51</v>
      </c>
      <c r="AQ101" s="2" t="s">
        <v>51</v>
      </c>
      <c r="AR101" s="2" t="s">
        <v>51</v>
      </c>
    </row>
    <row r="102" spans="2:5" ht="18">
      <c r="B102" s="41" t="s">
        <v>88</v>
      </c>
      <c r="C102" s="41" t="s">
        <v>89</v>
      </c>
      <c r="D102" s="41" t="s">
        <v>90</v>
      </c>
      <c r="E102" s="41" t="s">
        <v>42</v>
      </c>
    </row>
    <row r="103" spans="2:5" ht="18">
      <c r="B103" s="2">
        <f aca="true" t="shared" si="0" ref="B103:B108">C5</f>
        <v>0</v>
      </c>
      <c r="C103" s="2">
        <f aca="true" t="shared" si="1" ref="C103:E108">Q5</f>
        <v>0</v>
      </c>
      <c r="D103" s="2">
        <f t="shared" si="1"/>
        <v>0</v>
      </c>
      <c r="E103" s="2" t="e">
        <f t="shared" si="1"/>
        <v>#DIV/0!</v>
      </c>
    </row>
    <row r="104" spans="2:5" ht="18">
      <c r="B104" s="2">
        <f t="shared" si="0"/>
        <v>0</v>
      </c>
      <c r="C104" s="2">
        <f t="shared" si="1"/>
        <v>0</v>
      </c>
      <c r="D104" s="2">
        <f t="shared" si="1"/>
        <v>0</v>
      </c>
      <c r="E104" s="2" t="e">
        <f t="shared" si="1"/>
        <v>#DIV/0!</v>
      </c>
    </row>
    <row r="105" spans="2:5" ht="18">
      <c r="B105" s="2">
        <f t="shared" si="0"/>
        <v>0</v>
      </c>
      <c r="C105" s="2">
        <f t="shared" si="1"/>
        <v>0</v>
      </c>
      <c r="D105" s="2">
        <f t="shared" si="1"/>
        <v>0</v>
      </c>
      <c r="E105" s="2" t="e">
        <f t="shared" si="1"/>
        <v>#DIV/0!</v>
      </c>
    </row>
    <row r="106" spans="2:5" ht="18">
      <c r="B106" s="2">
        <f t="shared" si="0"/>
        <v>0</v>
      </c>
      <c r="C106" s="2">
        <f t="shared" si="1"/>
        <v>0</v>
      </c>
      <c r="D106" s="2">
        <f t="shared" si="1"/>
        <v>0</v>
      </c>
      <c r="E106" s="2" t="e">
        <f t="shared" si="1"/>
        <v>#DIV/0!</v>
      </c>
    </row>
    <row r="107" spans="2:5" ht="18">
      <c r="B107" s="2">
        <f t="shared" si="0"/>
        <v>0</v>
      </c>
      <c r="C107" s="2">
        <f t="shared" si="1"/>
        <v>0</v>
      </c>
      <c r="D107" s="2">
        <f t="shared" si="1"/>
        <v>0</v>
      </c>
      <c r="E107" s="2" t="e">
        <f t="shared" si="1"/>
        <v>#DIV/0!</v>
      </c>
    </row>
    <row r="108" spans="2:5" ht="18">
      <c r="B108" s="2">
        <f t="shared" si="0"/>
        <v>0</v>
      </c>
      <c r="C108" s="2">
        <f t="shared" si="1"/>
        <v>0</v>
      </c>
      <c r="D108" s="2">
        <f t="shared" si="1"/>
        <v>0</v>
      </c>
      <c r="E108" s="2" t="e">
        <f t="shared" si="1"/>
        <v>#DIV/0!</v>
      </c>
    </row>
  </sheetData>
  <sheetProtection sheet="1" objects="1" scenarios="1"/>
  <mergeCells count="12">
    <mergeCell ref="E4:F4"/>
    <mergeCell ref="G4:H4"/>
    <mergeCell ref="I4:J4"/>
    <mergeCell ref="K4:L4"/>
    <mergeCell ref="M4:N4"/>
    <mergeCell ref="O4:P4"/>
    <mergeCell ref="Q4:R4"/>
    <mergeCell ref="C2:D3"/>
    <mergeCell ref="E2:F3"/>
    <mergeCell ref="G2:H3"/>
    <mergeCell ref="I2:J3"/>
    <mergeCell ref="K2:L3"/>
  </mergeCells>
  <printOptions/>
  <pageMargins left="0.7" right="0.7" top="0.75" bottom="0.75" header="0.3" footer="0.3"/>
  <pageSetup horizontalDpi="360" verticalDpi="360" orientation="portrait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Sheet38"/>
  <dimension ref="A1:AR108"/>
  <sheetViews>
    <sheetView showGridLines="0" zoomScale="67" zoomScaleNormal="67" zoomScaleSheetLayoutView="100" workbookViewId="0" topLeftCell="A1">
      <selection activeCell="C5" sqref="C5:C10"/>
    </sheetView>
  </sheetViews>
  <sheetFormatPr defaultColWidth="8.7109375" defaultRowHeight="15"/>
  <cols>
    <col min="1" max="1" width="32.7109375" style="2" customWidth="1"/>
    <col min="2" max="2" width="20.7109375" style="2" customWidth="1"/>
    <col min="3" max="3" width="8.7109375" style="2" customWidth="1"/>
    <col min="4" max="4" width="26.7109375" style="2" customWidth="1"/>
    <col min="5" max="16" width="8.7109375" style="2" customWidth="1"/>
    <col min="17" max="18" width="12.7109375" style="3" customWidth="1"/>
    <col min="19" max="19" width="8.7109375" style="2" customWidth="1"/>
    <col min="20" max="16384" width="8.7109375" style="2" customWidth="1"/>
  </cols>
  <sheetData>
    <row r="1" spans="1:2" ht="18.75">
      <c r="A1" s="4"/>
      <c r="B1" s="4"/>
    </row>
    <row r="2" spans="1:16" ht="23.25" customHeight="1">
      <c r="A2" s="4"/>
      <c r="B2" s="4"/>
      <c r="C2" s="5" t="s">
        <v>91</v>
      </c>
      <c r="D2" s="6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8.75">
      <c r="A3" s="4"/>
      <c r="B3" s="4"/>
      <c r="C3" s="8"/>
      <c r="D3" s="9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spans="2:19" s="1" customFormat="1" ht="129.75" customHeight="1">
      <c r="B4" s="10"/>
      <c r="C4" s="11" t="s">
        <v>84</v>
      </c>
      <c r="D4" s="12" t="s">
        <v>94</v>
      </c>
      <c r="E4" s="13">
        <f>D5</f>
      </c>
      <c r="F4" s="14"/>
      <c r="G4" s="13">
        <f>D6</f>
      </c>
      <c r="H4" s="14"/>
      <c r="I4" s="13">
        <f>D7</f>
      </c>
      <c r="J4" s="14"/>
      <c r="K4" s="13">
        <f>D8</f>
      </c>
      <c r="L4" s="14"/>
      <c r="M4" s="13">
        <f>D9</f>
      </c>
      <c r="N4" s="14"/>
      <c r="O4" s="13">
        <f>D10</f>
      </c>
      <c r="P4" s="14"/>
      <c r="Q4" s="37" t="s">
        <v>86</v>
      </c>
      <c r="R4" s="38"/>
      <c r="S4" s="1" t="s">
        <v>42</v>
      </c>
    </row>
    <row r="5" spans="2:19" ht="45" customHeight="1">
      <c r="B5" s="15"/>
      <c r="C5" s="16"/>
      <c r="D5" s="17">
        <f>_xlfn.IFERROR(VLOOKUP(C5,'PRIPREMA (STATUS)'!$A$5:$F$128,2)&amp;" "&amp;VLOOKUP(C5,'PRIPREMA (STATUS)'!$A$5:$F$128,3),"")</f>
      </c>
      <c r="E5" s="18"/>
      <c r="F5" s="19"/>
      <c r="G5" s="20"/>
      <c r="H5" s="21"/>
      <c r="I5" s="20"/>
      <c r="J5" s="21"/>
      <c r="K5" s="20"/>
      <c r="L5" s="21"/>
      <c r="M5" s="27"/>
      <c r="N5" s="28"/>
      <c r="O5" s="27"/>
      <c r="P5" s="28"/>
      <c r="Q5" s="39">
        <f>SUM(G5,I5,K5,M5,O5)</f>
        <v>0</v>
      </c>
      <c r="R5" s="39">
        <f>SUM(H5,J5,L5,N5,P5)</f>
        <v>0</v>
      </c>
      <c r="S5" s="40" t="e">
        <f>Q5/E11</f>
        <v>#DIV/0!</v>
      </c>
    </row>
    <row r="6" spans="2:19" ht="45" customHeight="1">
      <c r="B6" s="15"/>
      <c r="C6" s="16"/>
      <c r="D6" s="22">
        <f>_xlfn.IFERROR(VLOOKUP(C6,'PRIPREMA (STATUS)'!$A$5:$F$128,2)&amp;" "&amp;VLOOKUP(C6,'PRIPREMA (STATUS)'!$A$5:$F$128,3),"")</f>
      </c>
      <c r="E6" s="23"/>
      <c r="F6" s="24"/>
      <c r="G6" s="18"/>
      <c r="H6" s="19"/>
      <c r="I6" s="25"/>
      <c r="J6" s="26"/>
      <c r="K6" s="25"/>
      <c r="L6" s="26"/>
      <c r="M6" s="29"/>
      <c r="N6" s="30"/>
      <c r="O6" s="29"/>
      <c r="P6" s="30"/>
      <c r="Q6" s="39">
        <f>SUM(E6,I6,K6,M6,O6)</f>
        <v>0</v>
      </c>
      <c r="R6" s="39">
        <f>SUM(F6,J6,L6,N6,P6)</f>
        <v>0</v>
      </c>
      <c r="S6" s="40" t="e">
        <f>Q6/G11</f>
        <v>#DIV/0!</v>
      </c>
    </row>
    <row r="7" spans="2:19" ht="45" customHeight="1">
      <c r="B7" s="15"/>
      <c r="C7" s="16"/>
      <c r="D7" s="22">
        <f>_xlfn.IFERROR(VLOOKUP(C7,'PRIPREMA (STATUS)'!$A$5:$F$128,2)&amp;" "&amp;VLOOKUP(C7,'PRIPREMA (STATUS)'!$A$5:$F$128,3),"")</f>
      </c>
      <c r="E7" s="23"/>
      <c r="F7" s="24"/>
      <c r="G7" s="23"/>
      <c r="H7" s="24"/>
      <c r="I7" s="18"/>
      <c r="J7" s="19"/>
      <c r="K7" s="31"/>
      <c r="L7" s="32"/>
      <c r="M7" s="29"/>
      <c r="N7" s="30"/>
      <c r="O7" s="29"/>
      <c r="P7" s="30"/>
      <c r="Q7" s="39">
        <f>SUM(E7,G7,K7,M7,O7)</f>
        <v>0</v>
      </c>
      <c r="R7" s="39">
        <f>SUM(F7,H7,L7,N7,P7)</f>
        <v>0</v>
      </c>
      <c r="S7" s="40" t="e">
        <f>Q7/I11</f>
        <v>#DIV/0!</v>
      </c>
    </row>
    <row r="8" spans="2:19" ht="45" customHeight="1">
      <c r="B8" s="15"/>
      <c r="C8" s="16"/>
      <c r="D8" s="22">
        <f>_xlfn.IFERROR(VLOOKUP(C8,'PRIPREMA (STATUS)'!$A$5:$F$128,2)&amp;" "&amp;VLOOKUP(C8,'PRIPREMA (STATUS)'!$A$5:$F$128,3),"")</f>
      </c>
      <c r="E8" s="25"/>
      <c r="F8" s="26"/>
      <c r="G8" s="25"/>
      <c r="H8" s="26"/>
      <c r="I8" s="25"/>
      <c r="J8" s="26"/>
      <c r="K8" s="33"/>
      <c r="L8" s="34"/>
      <c r="M8" s="29"/>
      <c r="N8" s="30"/>
      <c r="O8" s="29"/>
      <c r="P8" s="30"/>
      <c r="Q8" s="39">
        <f>SUM(E8,G8,I8,M8,O8)</f>
        <v>0</v>
      </c>
      <c r="R8" s="39">
        <f>SUM(F8,H8,J8,N8,P8)</f>
        <v>0</v>
      </c>
      <c r="S8" s="40" t="e">
        <f>Q8/K11</f>
        <v>#DIV/0!</v>
      </c>
    </row>
    <row r="9" spans="2:19" ht="45" customHeight="1">
      <c r="B9" s="15"/>
      <c r="C9" s="16"/>
      <c r="D9" s="22">
        <f>_xlfn.IFERROR(VLOOKUP(C9,'PRIPREMA (STATUS)'!$A$5:$F$128,2)&amp;" "&amp;VLOOKUP(C9,'PRIPREMA (STATUS)'!$A$5:$F$128,3),"")</f>
      </c>
      <c r="E9" s="25"/>
      <c r="F9" s="26"/>
      <c r="G9" s="25"/>
      <c r="H9" s="26"/>
      <c r="I9" s="25"/>
      <c r="J9" s="26"/>
      <c r="K9" s="25"/>
      <c r="L9" s="26"/>
      <c r="M9" s="35"/>
      <c r="N9" s="35"/>
      <c r="O9" s="29"/>
      <c r="P9" s="30"/>
      <c r="Q9" s="39">
        <f>SUM(E9,G9,I9,K9,O9)</f>
        <v>0</v>
      </c>
      <c r="R9" s="39">
        <f>SUM(F9,H9,J9,L9,P9)</f>
        <v>0</v>
      </c>
      <c r="S9" s="40" t="e">
        <f>Q9/M11</f>
        <v>#DIV/0!</v>
      </c>
    </row>
    <row r="10" spans="2:19" ht="45" customHeight="1">
      <c r="B10" s="15"/>
      <c r="C10" s="16"/>
      <c r="D10" s="22">
        <f>_xlfn.IFERROR(VLOOKUP(C10,'PRIPREMA (STATUS)'!$A$5:$F$128,2)&amp;" "&amp;VLOOKUP(C10,'PRIPREMA (STATUS)'!$A$5:$F$128,3),"")</f>
      </c>
      <c r="E10" s="25"/>
      <c r="F10" s="26"/>
      <c r="G10" s="25"/>
      <c r="H10" s="26"/>
      <c r="I10" s="25"/>
      <c r="J10" s="26"/>
      <c r="K10" s="25"/>
      <c r="L10" s="26"/>
      <c r="M10" s="29"/>
      <c r="N10" s="30"/>
      <c r="O10" s="36"/>
      <c r="P10" s="36"/>
      <c r="Q10" s="39">
        <f>SUM(E10,G10,I10,K10,M10)</f>
        <v>0</v>
      </c>
      <c r="R10" s="39">
        <f>SUM(F10,H10,J10,L10,N10)</f>
        <v>0</v>
      </c>
      <c r="S10" s="40" t="e">
        <f>Q10/O11</f>
        <v>#DIV/0!</v>
      </c>
    </row>
    <row r="11" spans="5:15" ht="18">
      <c r="E11" s="2">
        <f>COUNTIF(E5:E10,"&lt;&gt;")</f>
        <v>0</v>
      </c>
      <c r="G11" s="2">
        <f>COUNTIF(G5:G10,"&lt;&gt;")</f>
        <v>0</v>
      </c>
      <c r="I11" s="2">
        <f>COUNTIF(I5:I10,"&lt;&gt;")</f>
        <v>0</v>
      </c>
      <c r="K11" s="2">
        <f>COUNTIF(K5:K10,"&lt;&gt;")</f>
        <v>0</v>
      </c>
      <c r="M11" s="2">
        <f>COUNTIF(M5:M10,"&lt;&gt;")</f>
        <v>0</v>
      </c>
      <c r="O11" s="2">
        <f>COUNTIF(O5:O10,"&lt;&gt;")</f>
        <v>0</v>
      </c>
    </row>
    <row r="101" spans="1:44" ht="18">
      <c r="A101" s="2" t="s">
        <v>51</v>
      </c>
      <c r="B101" s="2" t="s">
        <v>51</v>
      </c>
      <c r="C101" s="2" t="s">
        <v>51</v>
      </c>
      <c r="D101" s="2" t="s">
        <v>51</v>
      </c>
      <c r="E101" s="2" t="s">
        <v>51</v>
      </c>
      <c r="F101" s="2" t="s">
        <v>51</v>
      </c>
      <c r="G101" s="2" t="s">
        <v>51</v>
      </c>
      <c r="H101" s="2" t="s">
        <v>51</v>
      </c>
      <c r="I101" s="2" t="s">
        <v>51</v>
      </c>
      <c r="J101" s="2" t="s">
        <v>51</v>
      </c>
      <c r="K101" s="2" t="s">
        <v>51</v>
      </c>
      <c r="L101" s="2" t="s">
        <v>51</v>
      </c>
      <c r="Q101" s="2" t="s">
        <v>51</v>
      </c>
      <c r="R101" s="2" t="s">
        <v>51</v>
      </c>
      <c r="S101" s="2" t="s">
        <v>51</v>
      </c>
      <c r="T101" s="2" t="s">
        <v>51</v>
      </c>
      <c r="U101" s="2" t="s">
        <v>51</v>
      </c>
      <c r="V101" s="2" t="s">
        <v>51</v>
      </c>
      <c r="W101" s="2" t="s">
        <v>51</v>
      </c>
      <c r="X101" s="2" t="s">
        <v>51</v>
      </c>
      <c r="Y101" s="2" t="s">
        <v>51</v>
      </c>
      <c r="Z101" s="2" t="s">
        <v>51</v>
      </c>
      <c r="AA101" s="2" t="s">
        <v>51</v>
      </c>
      <c r="AB101" s="2" t="s">
        <v>51</v>
      </c>
      <c r="AC101" s="2" t="s">
        <v>51</v>
      </c>
      <c r="AD101" s="2" t="s">
        <v>51</v>
      </c>
      <c r="AE101" s="2" t="s">
        <v>51</v>
      </c>
      <c r="AF101" s="2" t="s">
        <v>51</v>
      </c>
      <c r="AG101" s="2" t="s">
        <v>51</v>
      </c>
      <c r="AH101" s="2" t="s">
        <v>51</v>
      </c>
      <c r="AI101" s="2" t="s">
        <v>51</v>
      </c>
      <c r="AJ101" s="2" t="s">
        <v>51</v>
      </c>
      <c r="AK101" s="2" t="s">
        <v>51</v>
      </c>
      <c r="AL101" s="2" t="s">
        <v>51</v>
      </c>
      <c r="AM101" s="2" t="s">
        <v>51</v>
      </c>
      <c r="AN101" s="2" t="s">
        <v>51</v>
      </c>
      <c r="AO101" s="2" t="s">
        <v>51</v>
      </c>
      <c r="AP101" s="2" t="s">
        <v>51</v>
      </c>
      <c r="AQ101" s="2" t="s">
        <v>51</v>
      </c>
      <c r="AR101" s="2" t="s">
        <v>51</v>
      </c>
    </row>
    <row r="102" spans="2:5" ht="18">
      <c r="B102" s="41" t="s">
        <v>88</v>
      </c>
      <c r="C102" s="41" t="s">
        <v>89</v>
      </c>
      <c r="D102" s="41" t="s">
        <v>90</v>
      </c>
      <c r="E102" s="41" t="s">
        <v>42</v>
      </c>
    </row>
    <row r="103" spans="2:5" ht="18">
      <c r="B103" s="2">
        <f aca="true" t="shared" si="0" ref="B103:B108">C5</f>
        <v>0</v>
      </c>
      <c r="C103" s="2">
        <f aca="true" t="shared" si="1" ref="C103:E108">Q5</f>
        <v>0</v>
      </c>
      <c r="D103" s="2">
        <f t="shared" si="1"/>
        <v>0</v>
      </c>
      <c r="E103" s="2" t="e">
        <f t="shared" si="1"/>
        <v>#DIV/0!</v>
      </c>
    </row>
    <row r="104" spans="2:5" ht="18">
      <c r="B104" s="2">
        <f t="shared" si="0"/>
        <v>0</v>
      </c>
      <c r="C104" s="2">
        <f t="shared" si="1"/>
        <v>0</v>
      </c>
      <c r="D104" s="2">
        <f t="shared" si="1"/>
        <v>0</v>
      </c>
      <c r="E104" s="2" t="e">
        <f t="shared" si="1"/>
        <v>#DIV/0!</v>
      </c>
    </row>
    <row r="105" spans="2:5" ht="18">
      <c r="B105" s="2">
        <f t="shared" si="0"/>
        <v>0</v>
      </c>
      <c r="C105" s="2">
        <f t="shared" si="1"/>
        <v>0</v>
      </c>
      <c r="D105" s="2">
        <f t="shared" si="1"/>
        <v>0</v>
      </c>
      <c r="E105" s="2" t="e">
        <f t="shared" si="1"/>
        <v>#DIV/0!</v>
      </c>
    </row>
    <row r="106" spans="2:5" ht="18">
      <c r="B106" s="2">
        <f t="shared" si="0"/>
        <v>0</v>
      </c>
      <c r="C106" s="2">
        <f t="shared" si="1"/>
        <v>0</v>
      </c>
      <c r="D106" s="2">
        <f t="shared" si="1"/>
        <v>0</v>
      </c>
      <c r="E106" s="2" t="e">
        <f t="shared" si="1"/>
        <v>#DIV/0!</v>
      </c>
    </row>
    <row r="107" spans="2:5" ht="18">
      <c r="B107" s="2">
        <f t="shared" si="0"/>
        <v>0</v>
      </c>
      <c r="C107" s="2">
        <f t="shared" si="1"/>
        <v>0</v>
      </c>
      <c r="D107" s="2">
        <f t="shared" si="1"/>
        <v>0</v>
      </c>
      <c r="E107" s="2" t="e">
        <f t="shared" si="1"/>
        <v>#DIV/0!</v>
      </c>
    </row>
    <row r="108" spans="2:5" ht="18">
      <c r="B108" s="2">
        <f t="shared" si="0"/>
        <v>0</v>
      </c>
      <c r="C108" s="2">
        <f t="shared" si="1"/>
        <v>0</v>
      </c>
      <c r="D108" s="2">
        <f t="shared" si="1"/>
        <v>0</v>
      </c>
      <c r="E108" s="2" t="e">
        <f t="shared" si="1"/>
        <v>#DIV/0!</v>
      </c>
    </row>
  </sheetData>
  <sheetProtection sheet="1" objects="1" scenarios="1"/>
  <mergeCells count="12">
    <mergeCell ref="E4:F4"/>
    <mergeCell ref="G4:H4"/>
    <mergeCell ref="I4:J4"/>
    <mergeCell ref="K4:L4"/>
    <mergeCell ref="M4:N4"/>
    <mergeCell ref="O4:P4"/>
    <mergeCell ref="Q4:R4"/>
    <mergeCell ref="C2:D3"/>
    <mergeCell ref="E2:F3"/>
    <mergeCell ref="G2:H3"/>
    <mergeCell ref="I2:J3"/>
    <mergeCell ref="K2:L3"/>
  </mergeCells>
  <printOptions/>
  <pageMargins left="0.7" right="0.7" top="0.75" bottom="0.75" header="0.3" footer="0.3"/>
  <pageSetup horizontalDpi="360" verticalDpi="360" orientation="portrait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Sheet39"/>
  <dimension ref="A1:AR108"/>
  <sheetViews>
    <sheetView showGridLines="0" zoomScale="67" zoomScaleNormal="67" zoomScaleSheetLayoutView="100" workbookViewId="0" topLeftCell="A1">
      <selection activeCell="C5" sqref="C5:C10"/>
    </sheetView>
  </sheetViews>
  <sheetFormatPr defaultColWidth="8.7109375" defaultRowHeight="15"/>
  <cols>
    <col min="1" max="1" width="32.7109375" style="2" customWidth="1"/>
    <col min="2" max="2" width="20.7109375" style="2" customWidth="1"/>
    <col min="3" max="3" width="8.7109375" style="2" customWidth="1"/>
    <col min="4" max="4" width="26.7109375" style="2" customWidth="1"/>
    <col min="5" max="16" width="8.7109375" style="2" customWidth="1"/>
    <col min="17" max="18" width="12.7109375" style="3" customWidth="1"/>
    <col min="19" max="19" width="8.7109375" style="2" customWidth="1"/>
    <col min="20" max="16384" width="8.7109375" style="2" customWidth="1"/>
  </cols>
  <sheetData>
    <row r="1" spans="1:2" ht="18.75">
      <c r="A1" s="4"/>
      <c r="B1" s="4"/>
    </row>
    <row r="2" spans="1:16" ht="23.25" customHeight="1">
      <c r="A2" s="4"/>
      <c r="B2" s="4"/>
      <c r="C2" s="5" t="s">
        <v>91</v>
      </c>
      <c r="D2" s="6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8.75">
      <c r="A3" s="4"/>
      <c r="B3" s="4"/>
      <c r="C3" s="8"/>
      <c r="D3" s="9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spans="2:19" s="1" customFormat="1" ht="129.75" customHeight="1">
      <c r="B4" s="10"/>
      <c r="C4" s="11" t="s">
        <v>84</v>
      </c>
      <c r="D4" s="12" t="s">
        <v>94</v>
      </c>
      <c r="E4" s="13">
        <f>D5</f>
      </c>
      <c r="F4" s="14"/>
      <c r="G4" s="13">
        <f>D6</f>
      </c>
      <c r="H4" s="14"/>
      <c r="I4" s="13">
        <f>D7</f>
      </c>
      <c r="J4" s="14"/>
      <c r="K4" s="13">
        <f>D8</f>
      </c>
      <c r="L4" s="14"/>
      <c r="M4" s="13">
        <f>D9</f>
      </c>
      <c r="N4" s="14"/>
      <c r="O4" s="13">
        <f>D10</f>
      </c>
      <c r="P4" s="14"/>
      <c r="Q4" s="37" t="s">
        <v>86</v>
      </c>
      <c r="R4" s="38"/>
      <c r="S4" s="1" t="s">
        <v>42</v>
      </c>
    </row>
    <row r="5" spans="2:19" ht="45" customHeight="1">
      <c r="B5" s="15"/>
      <c r="C5" s="16"/>
      <c r="D5" s="17">
        <f>_xlfn.IFERROR(VLOOKUP(C5,'PRIPREMA (STATUS)'!$A$5:$F$128,2)&amp;" "&amp;VLOOKUP(C5,'PRIPREMA (STATUS)'!$A$5:$F$128,3),"")</f>
      </c>
      <c r="E5" s="18"/>
      <c r="F5" s="19"/>
      <c r="G5" s="20"/>
      <c r="H5" s="21"/>
      <c r="I5" s="20"/>
      <c r="J5" s="21"/>
      <c r="K5" s="20"/>
      <c r="L5" s="21"/>
      <c r="M5" s="27"/>
      <c r="N5" s="28"/>
      <c r="O5" s="27"/>
      <c r="P5" s="28"/>
      <c r="Q5" s="39">
        <f>SUM(G5,I5,K5,M5,O5)</f>
        <v>0</v>
      </c>
      <c r="R5" s="39">
        <f>SUM(H5,J5,L5,N5,P5)</f>
        <v>0</v>
      </c>
      <c r="S5" s="40" t="e">
        <f>Q5/E11</f>
        <v>#DIV/0!</v>
      </c>
    </row>
    <row r="6" spans="2:19" ht="45" customHeight="1">
      <c r="B6" s="15"/>
      <c r="C6" s="16"/>
      <c r="D6" s="22">
        <f>_xlfn.IFERROR(VLOOKUP(C6,'PRIPREMA (STATUS)'!$A$5:$F$128,2)&amp;" "&amp;VLOOKUP(C6,'PRIPREMA (STATUS)'!$A$5:$F$128,3),"")</f>
      </c>
      <c r="E6" s="23"/>
      <c r="F6" s="24"/>
      <c r="G6" s="18"/>
      <c r="H6" s="19"/>
      <c r="I6" s="25"/>
      <c r="J6" s="26"/>
      <c r="K6" s="25"/>
      <c r="L6" s="26"/>
      <c r="M6" s="29"/>
      <c r="N6" s="30"/>
      <c r="O6" s="29"/>
      <c r="P6" s="30"/>
      <c r="Q6" s="39">
        <f>SUM(E6,I6,K6,M6,O6)</f>
        <v>0</v>
      </c>
      <c r="R6" s="39">
        <f>SUM(F6,J6,L6,N6,P6)</f>
        <v>0</v>
      </c>
      <c r="S6" s="40" t="e">
        <f>Q6/G11</f>
        <v>#DIV/0!</v>
      </c>
    </row>
    <row r="7" spans="2:19" ht="45" customHeight="1">
      <c r="B7" s="15"/>
      <c r="C7" s="16"/>
      <c r="D7" s="22">
        <f>_xlfn.IFERROR(VLOOKUP(C7,'PRIPREMA (STATUS)'!$A$5:$F$128,2)&amp;" "&amp;VLOOKUP(C7,'PRIPREMA (STATUS)'!$A$5:$F$128,3),"")</f>
      </c>
      <c r="E7" s="23"/>
      <c r="F7" s="24"/>
      <c r="G7" s="23"/>
      <c r="H7" s="24"/>
      <c r="I7" s="18"/>
      <c r="J7" s="19"/>
      <c r="K7" s="31"/>
      <c r="L7" s="32"/>
      <c r="M7" s="29"/>
      <c r="N7" s="30"/>
      <c r="O7" s="29"/>
      <c r="P7" s="30"/>
      <c r="Q7" s="39">
        <f>SUM(E7,G7,K7,M7,O7)</f>
        <v>0</v>
      </c>
      <c r="R7" s="39">
        <f>SUM(F7,H7,L7,N7,P7)</f>
        <v>0</v>
      </c>
      <c r="S7" s="40" t="e">
        <f>Q7/I11</f>
        <v>#DIV/0!</v>
      </c>
    </row>
    <row r="8" spans="2:19" ht="45" customHeight="1">
      <c r="B8" s="15"/>
      <c r="C8" s="16"/>
      <c r="D8" s="22">
        <f>_xlfn.IFERROR(VLOOKUP(C8,'PRIPREMA (STATUS)'!$A$5:$F$128,2)&amp;" "&amp;VLOOKUP(C8,'PRIPREMA (STATUS)'!$A$5:$F$128,3),"")</f>
      </c>
      <c r="E8" s="25"/>
      <c r="F8" s="26"/>
      <c r="G8" s="25"/>
      <c r="H8" s="26"/>
      <c r="I8" s="25"/>
      <c r="J8" s="26"/>
      <c r="K8" s="33"/>
      <c r="L8" s="34"/>
      <c r="M8" s="29"/>
      <c r="N8" s="30"/>
      <c r="O8" s="29"/>
      <c r="P8" s="30"/>
      <c r="Q8" s="39">
        <f>SUM(E8,G8,I8,M8,O8)</f>
        <v>0</v>
      </c>
      <c r="R8" s="39">
        <f>SUM(F8,H8,J8,N8,P8)</f>
        <v>0</v>
      </c>
      <c r="S8" s="40" t="e">
        <f>Q8/K11</f>
        <v>#DIV/0!</v>
      </c>
    </row>
    <row r="9" spans="2:19" ht="45" customHeight="1">
      <c r="B9" s="15"/>
      <c r="C9" s="16"/>
      <c r="D9" s="22">
        <f>_xlfn.IFERROR(VLOOKUP(C9,'PRIPREMA (STATUS)'!$A$5:$F$128,2)&amp;" "&amp;VLOOKUP(C9,'PRIPREMA (STATUS)'!$A$5:$F$128,3),"")</f>
      </c>
      <c r="E9" s="25"/>
      <c r="F9" s="26"/>
      <c r="G9" s="25"/>
      <c r="H9" s="26"/>
      <c r="I9" s="25"/>
      <c r="J9" s="26"/>
      <c r="K9" s="25"/>
      <c r="L9" s="26"/>
      <c r="M9" s="35"/>
      <c r="N9" s="35"/>
      <c r="O9" s="29"/>
      <c r="P9" s="30"/>
      <c r="Q9" s="39">
        <f>SUM(E9,G9,I9,K9,O9)</f>
        <v>0</v>
      </c>
      <c r="R9" s="39">
        <f>SUM(F9,H9,J9,L9,P9)</f>
        <v>0</v>
      </c>
      <c r="S9" s="40" t="e">
        <f>Q9/M11</f>
        <v>#DIV/0!</v>
      </c>
    </row>
    <row r="10" spans="2:19" ht="45" customHeight="1">
      <c r="B10" s="15"/>
      <c r="C10" s="16"/>
      <c r="D10" s="22">
        <f>_xlfn.IFERROR(VLOOKUP(C10,'PRIPREMA (STATUS)'!$A$5:$F$128,2)&amp;" "&amp;VLOOKUP(C10,'PRIPREMA (STATUS)'!$A$5:$F$128,3),"")</f>
      </c>
      <c r="E10" s="25"/>
      <c r="F10" s="26"/>
      <c r="G10" s="25"/>
      <c r="H10" s="26"/>
      <c r="I10" s="25"/>
      <c r="J10" s="26"/>
      <c r="K10" s="25"/>
      <c r="L10" s="26"/>
      <c r="M10" s="29"/>
      <c r="N10" s="30"/>
      <c r="O10" s="36"/>
      <c r="P10" s="36"/>
      <c r="Q10" s="39">
        <f>SUM(E10,G10,I10,K10,M10)</f>
        <v>0</v>
      </c>
      <c r="R10" s="39">
        <f>SUM(F10,H10,J10,L10,N10)</f>
        <v>0</v>
      </c>
      <c r="S10" s="40" t="e">
        <f>Q10/O11</f>
        <v>#DIV/0!</v>
      </c>
    </row>
    <row r="11" spans="5:15" ht="18">
      <c r="E11" s="2">
        <f>COUNTIF(E5:E10,"&lt;&gt;")</f>
        <v>0</v>
      </c>
      <c r="G11" s="2">
        <f>COUNTIF(G5:G10,"&lt;&gt;")</f>
        <v>0</v>
      </c>
      <c r="I11" s="2">
        <f>COUNTIF(I5:I10,"&lt;&gt;")</f>
        <v>0</v>
      </c>
      <c r="K11" s="2">
        <f>COUNTIF(K5:K10,"&lt;&gt;")</f>
        <v>0</v>
      </c>
      <c r="M11" s="2">
        <f>COUNTIF(M5:M10,"&lt;&gt;")</f>
        <v>0</v>
      </c>
      <c r="O11" s="2">
        <f>COUNTIF(O5:O10,"&lt;&gt;")</f>
        <v>0</v>
      </c>
    </row>
    <row r="101" spans="1:44" ht="18">
      <c r="A101" s="2" t="s">
        <v>51</v>
      </c>
      <c r="B101" s="2" t="s">
        <v>51</v>
      </c>
      <c r="C101" s="2" t="s">
        <v>51</v>
      </c>
      <c r="D101" s="2" t="s">
        <v>51</v>
      </c>
      <c r="E101" s="2" t="s">
        <v>51</v>
      </c>
      <c r="F101" s="2" t="s">
        <v>51</v>
      </c>
      <c r="G101" s="2" t="s">
        <v>51</v>
      </c>
      <c r="H101" s="2" t="s">
        <v>51</v>
      </c>
      <c r="I101" s="2" t="s">
        <v>51</v>
      </c>
      <c r="J101" s="2" t="s">
        <v>51</v>
      </c>
      <c r="K101" s="2" t="s">
        <v>51</v>
      </c>
      <c r="L101" s="2" t="s">
        <v>51</v>
      </c>
      <c r="Q101" s="2" t="s">
        <v>51</v>
      </c>
      <c r="R101" s="2" t="s">
        <v>51</v>
      </c>
      <c r="S101" s="2" t="s">
        <v>51</v>
      </c>
      <c r="T101" s="2" t="s">
        <v>51</v>
      </c>
      <c r="U101" s="2" t="s">
        <v>51</v>
      </c>
      <c r="V101" s="2" t="s">
        <v>51</v>
      </c>
      <c r="W101" s="2" t="s">
        <v>51</v>
      </c>
      <c r="X101" s="2" t="s">
        <v>51</v>
      </c>
      <c r="Y101" s="2" t="s">
        <v>51</v>
      </c>
      <c r="Z101" s="2" t="s">
        <v>51</v>
      </c>
      <c r="AA101" s="2" t="s">
        <v>51</v>
      </c>
      <c r="AB101" s="2" t="s">
        <v>51</v>
      </c>
      <c r="AC101" s="2" t="s">
        <v>51</v>
      </c>
      <c r="AD101" s="2" t="s">
        <v>51</v>
      </c>
      <c r="AE101" s="2" t="s">
        <v>51</v>
      </c>
      <c r="AF101" s="2" t="s">
        <v>51</v>
      </c>
      <c r="AG101" s="2" t="s">
        <v>51</v>
      </c>
      <c r="AH101" s="2" t="s">
        <v>51</v>
      </c>
      <c r="AI101" s="2" t="s">
        <v>51</v>
      </c>
      <c r="AJ101" s="2" t="s">
        <v>51</v>
      </c>
      <c r="AK101" s="2" t="s">
        <v>51</v>
      </c>
      <c r="AL101" s="2" t="s">
        <v>51</v>
      </c>
      <c r="AM101" s="2" t="s">
        <v>51</v>
      </c>
      <c r="AN101" s="2" t="s">
        <v>51</v>
      </c>
      <c r="AO101" s="2" t="s">
        <v>51</v>
      </c>
      <c r="AP101" s="2" t="s">
        <v>51</v>
      </c>
      <c r="AQ101" s="2" t="s">
        <v>51</v>
      </c>
      <c r="AR101" s="2" t="s">
        <v>51</v>
      </c>
    </row>
    <row r="102" spans="2:5" ht="18">
      <c r="B102" s="41" t="s">
        <v>88</v>
      </c>
      <c r="C102" s="41" t="s">
        <v>89</v>
      </c>
      <c r="D102" s="41" t="s">
        <v>90</v>
      </c>
      <c r="E102" s="41" t="s">
        <v>42</v>
      </c>
    </row>
    <row r="103" spans="2:5" ht="18">
      <c r="B103" s="2">
        <f aca="true" t="shared" si="0" ref="B103:B108">C5</f>
        <v>0</v>
      </c>
      <c r="C103" s="2">
        <f aca="true" t="shared" si="1" ref="C103:E108">Q5</f>
        <v>0</v>
      </c>
      <c r="D103" s="2">
        <f t="shared" si="1"/>
        <v>0</v>
      </c>
      <c r="E103" s="2" t="e">
        <f t="shared" si="1"/>
        <v>#DIV/0!</v>
      </c>
    </row>
    <row r="104" spans="2:5" ht="18">
      <c r="B104" s="2">
        <f t="shared" si="0"/>
        <v>0</v>
      </c>
      <c r="C104" s="2">
        <f t="shared" si="1"/>
        <v>0</v>
      </c>
      <c r="D104" s="2">
        <f t="shared" si="1"/>
        <v>0</v>
      </c>
      <c r="E104" s="2" t="e">
        <f t="shared" si="1"/>
        <v>#DIV/0!</v>
      </c>
    </row>
    <row r="105" spans="2:5" ht="18">
      <c r="B105" s="2">
        <f t="shared" si="0"/>
        <v>0</v>
      </c>
      <c r="C105" s="2">
        <f t="shared" si="1"/>
        <v>0</v>
      </c>
      <c r="D105" s="2">
        <f t="shared" si="1"/>
        <v>0</v>
      </c>
      <c r="E105" s="2" t="e">
        <f t="shared" si="1"/>
        <v>#DIV/0!</v>
      </c>
    </row>
    <row r="106" spans="2:5" ht="18">
      <c r="B106" s="2">
        <f t="shared" si="0"/>
        <v>0</v>
      </c>
      <c r="C106" s="2">
        <f t="shared" si="1"/>
        <v>0</v>
      </c>
      <c r="D106" s="2">
        <f t="shared" si="1"/>
        <v>0</v>
      </c>
      <c r="E106" s="2" t="e">
        <f t="shared" si="1"/>
        <v>#DIV/0!</v>
      </c>
    </row>
    <row r="107" spans="2:5" ht="18">
      <c r="B107" s="2">
        <f t="shared" si="0"/>
        <v>0</v>
      </c>
      <c r="C107" s="2">
        <f t="shared" si="1"/>
        <v>0</v>
      </c>
      <c r="D107" s="2">
        <f t="shared" si="1"/>
        <v>0</v>
      </c>
      <c r="E107" s="2" t="e">
        <f t="shared" si="1"/>
        <v>#DIV/0!</v>
      </c>
    </row>
    <row r="108" spans="2:5" ht="18">
      <c r="B108" s="2">
        <f t="shared" si="0"/>
        <v>0</v>
      </c>
      <c r="C108" s="2">
        <f t="shared" si="1"/>
        <v>0</v>
      </c>
      <c r="D108" s="2">
        <f t="shared" si="1"/>
        <v>0</v>
      </c>
      <c r="E108" s="2" t="e">
        <f t="shared" si="1"/>
        <v>#DIV/0!</v>
      </c>
    </row>
  </sheetData>
  <sheetProtection sheet="1" objects="1" scenarios="1"/>
  <mergeCells count="12">
    <mergeCell ref="E4:F4"/>
    <mergeCell ref="G4:H4"/>
    <mergeCell ref="I4:J4"/>
    <mergeCell ref="K4:L4"/>
    <mergeCell ref="M4:N4"/>
    <mergeCell ref="O4:P4"/>
    <mergeCell ref="Q4:R4"/>
    <mergeCell ref="C2:D3"/>
    <mergeCell ref="E2:F3"/>
    <mergeCell ref="G2:H3"/>
    <mergeCell ref="I2:J3"/>
    <mergeCell ref="K2:L3"/>
  </mergeCells>
  <printOptions/>
  <pageMargins left="0.7" right="0.7" top="0.75" bottom="0.75" header="0.3" footer="0.3"/>
  <pageSetup horizontalDpi="360" verticalDpi="360" orientation="portrait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Sheet40"/>
  <dimension ref="A1:AR108"/>
  <sheetViews>
    <sheetView showGridLines="0" zoomScale="67" zoomScaleNormal="67" zoomScaleSheetLayoutView="100" workbookViewId="0" topLeftCell="A1">
      <selection activeCell="C5" sqref="C5:C10"/>
    </sheetView>
  </sheetViews>
  <sheetFormatPr defaultColWidth="8.7109375" defaultRowHeight="15"/>
  <cols>
    <col min="1" max="1" width="32.7109375" style="2" customWidth="1"/>
    <col min="2" max="2" width="20.7109375" style="2" customWidth="1"/>
    <col min="3" max="3" width="8.7109375" style="2" customWidth="1"/>
    <col min="4" max="4" width="26.7109375" style="2" customWidth="1"/>
    <col min="5" max="16" width="8.7109375" style="2" customWidth="1"/>
    <col min="17" max="18" width="12.7109375" style="3" customWidth="1"/>
    <col min="19" max="19" width="8.7109375" style="2" customWidth="1"/>
    <col min="20" max="16384" width="8.7109375" style="2" customWidth="1"/>
  </cols>
  <sheetData>
    <row r="1" spans="1:2" ht="18.75">
      <c r="A1" s="4"/>
      <c r="B1" s="4"/>
    </row>
    <row r="2" spans="1:16" ht="23.25" customHeight="1">
      <c r="A2" s="4"/>
      <c r="B2" s="4"/>
      <c r="C2" s="5" t="s">
        <v>91</v>
      </c>
      <c r="D2" s="6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8.75">
      <c r="A3" s="4"/>
      <c r="B3" s="4"/>
      <c r="C3" s="8"/>
      <c r="D3" s="9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spans="2:19" s="1" customFormat="1" ht="129.75" customHeight="1">
      <c r="B4" s="10"/>
      <c r="C4" s="11" t="s">
        <v>84</v>
      </c>
      <c r="D4" s="12" t="s">
        <v>94</v>
      </c>
      <c r="E4" s="13">
        <f>D5</f>
      </c>
      <c r="F4" s="14"/>
      <c r="G4" s="13">
        <f>D6</f>
      </c>
      <c r="H4" s="14"/>
      <c r="I4" s="13">
        <f>D7</f>
      </c>
      <c r="J4" s="14"/>
      <c r="K4" s="13">
        <f>D8</f>
      </c>
      <c r="L4" s="14"/>
      <c r="M4" s="13">
        <f>D9</f>
      </c>
      <c r="N4" s="14"/>
      <c r="O4" s="13">
        <f>D10</f>
      </c>
      <c r="P4" s="14"/>
      <c r="Q4" s="37" t="s">
        <v>86</v>
      </c>
      <c r="R4" s="38"/>
      <c r="S4" s="1" t="s">
        <v>42</v>
      </c>
    </row>
    <row r="5" spans="2:19" ht="45" customHeight="1">
      <c r="B5" s="15"/>
      <c r="C5" s="16"/>
      <c r="D5" s="17">
        <f>_xlfn.IFERROR(VLOOKUP(C5,'PRIPREMA (STATUS)'!$A$5:$F$128,2)&amp;" "&amp;VLOOKUP(C5,'PRIPREMA (STATUS)'!$A$5:$F$128,3),"")</f>
      </c>
      <c r="E5" s="18"/>
      <c r="F5" s="19"/>
      <c r="G5" s="20"/>
      <c r="H5" s="21"/>
      <c r="I5" s="20"/>
      <c r="J5" s="21"/>
      <c r="K5" s="20"/>
      <c r="L5" s="21"/>
      <c r="M5" s="27"/>
      <c r="N5" s="28"/>
      <c r="O5" s="27"/>
      <c r="P5" s="28"/>
      <c r="Q5" s="39">
        <f>SUM(G5,I5,K5,M5,O5)</f>
        <v>0</v>
      </c>
      <c r="R5" s="39">
        <f>SUM(H5,J5,L5,N5,P5)</f>
        <v>0</v>
      </c>
      <c r="S5" s="40" t="e">
        <f>Q5/E11</f>
        <v>#DIV/0!</v>
      </c>
    </row>
    <row r="6" spans="2:19" ht="45" customHeight="1">
      <c r="B6" s="15"/>
      <c r="C6" s="16"/>
      <c r="D6" s="22">
        <f>_xlfn.IFERROR(VLOOKUP(C6,'PRIPREMA (STATUS)'!$A$5:$F$128,2)&amp;" "&amp;VLOOKUP(C6,'PRIPREMA (STATUS)'!$A$5:$F$128,3),"")</f>
      </c>
      <c r="E6" s="23"/>
      <c r="F6" s="24"/>
      <c r="G6" s="18"/>
      <c r="H6" s="19"/>
      <c r="I6" s="25"/>
      <c r="J6" s="26"/>
      <c r="K6" s="25"/>
      <c r="L6" s="26"/>
      <c r="M6" s="29"/>
      <c r="N6" s="30"/>
      <c r="O6" s="29"/>
      <c r="P6" s="30"/>
      <c r="Q6" s="39">
        <f>SUM(E6,I6,K6,M6,O6)</f>
        <v>0</v>
      </c>
      <c r="R6" s="39">
        <f>SUM(F6,J6,L6,N6,P6)</f>
        <v>0</v>
      </c>
      <c r="S6" s="40" t="e">
        <f>Q6/G11</f>
        <v>#DIV/0!</v>
      </c>
    </row>
    <row r="7" spans="2:19" ht="45" customHeight="1">
      <c r="B7" s="15"/>
      <c r="C7" s="16"/>
      <c r="D7" s="22">
        <f>_xlfn.IFERROR(VLOOKUP(C7,'PRIPREMA (STATUS)'!$A$5:$F$128,2)&amp;" "&amp;VLOOKUP(C7,'PRIPREMA (STATUS)'!$A$5:$F$128,3),"")</f>
      </c>
      <c r="E7" s="23"/>
      <c r="F7" s="24"/>
      <c r="G7" s="23"/>
      <c r="H7" s="24"/>
      <c r="I7" s="18"/>
      <c r="J7" s="19"/>
      <c r="K7" s="31"/>
      <c r="L7" s="32"/>
      <c r="M7" s="29"/>
      <c r="N7" s="30"/>
      <c r="O7" s="29"/>
      <c r="P7" s="30"/>
      <c r="Q7" s="39">
        <f>SUM(E7,G7,K7,M7,O7)</f>
        <v>0</v>
      </c>
      <c r="R7" s="39">
        <f>SUM(F7,H7,L7,N7,P7)</f>
        <v>0</v>
      </c>
      <c r="S7" s="40" t="e">
        <f>Q7/I11</f>
        <v>#DIV/0!</v>
      </c>
    </row>
    <row r="8" spans="2:19" ht="45" customHeight="1">
      <c r="B8" s="15"/>
      <c r="C8" s="16"/>
      <c r="D8" s="22">
        <f>_xlfn.IFERROR(VLOOKUP(C8,'PRIPREMA (STATUS)'!$A$5:$F$128,2)&amp;" "&amp;VLOOKUP(C8,'PRIPREMA (STATUS)'!$A$5:$F$128,3),"")</f>
      </c>
      <c r="E8" s="25"/>
      <c r="F8" s="26"/>
      <c r="G8" s="25"/>
      <c r="H8" s="26"/>
      <c r="I8" s="25"/>
      <c r="J8" s="26"/>
      <c r="K8" s="33"/>
      <c r="L8" s="34"/>
      <c r="M8" s="29"/>
      <c r="N8" s="30"/>
      <c r="O8" s="29"/>
      <c r="P8" s="30"/>
      <c r="Q8" s="39">
        <f>SUM(E8,G8,I8,M8,O8)</f>
        <v>0</v>
      </c>
      <c r="R8" s="39">
        <f>SUM(F8,H8,J8,N8,P8)</f>
        <v>0</v>
      </c>
      <c r="S8" s="40" t="e">
        <f>Q8/K11</f>
        <v>#DIV/0!</v>
      </c>
    </row>
    <row r="9" spans="2:19" ht="45" customHeight="1">
      <c r="B9" s="15"/>
      <c r="C9" s="16"/>
      <c r="D9" s="22">
        <f>_xlfn.IFERROR(VLOOKUP(C9,'PRIPREMA (STATUS)'!$A$5:$F$128,2)&amp;" "&amp;VLOOKUP(C9,'PRIPREMA (STATUS)'!$A$5:$F$128,3),"")</f>
      </c>
      <c r="E9" s="25"/>
      <c r="F9" s="26"/>
      <c r="G9" s="25"/>
      <c r="H9" s="26"/>
      <c r="I9" s="25"/>
      <c r="J9" s="26"/>
      <c r="K9" s="25"/>
      <c r="L9" s="26"/>
      <c r="M9" s="35"/>
      <c r="N9" s="35"/>
      <c r="O9" s="29"/>
      <c r="P9" s="30"/>
      <c r="Q9" s="39">
        <f>SUM(E9,G9,I9,K9,O9)</f>
        <v>0</v>
      </c>
      <c r="R9" s="39">
        <f>SUM(F9,H9,J9,L9,P9)</f>
        <v>0</v>
      </c>
      <c r="S9" s="40" t="e">
        <f>Q9/M11</f>
        <v>#DIV/0!</v>
      </c>
    </row>
    <row r="10" spans="2:19" ht="45" customHeight="1">
      <c r="B10" s="15"/>
      <c r="C10" s="16"/>
      <c r="D10" s="22">
        <f>_xlfn.IFERROR(VLOOKUP(C10,'PRIPREMA (STATUS)'!$A$5:$F$128,2)&amp;" "&amp;VLOOKUP(C10,'PRIPREMA (STATUS)'!$A$5:$F$128,3),"")</f>
      </c>
      <c r="E10" s="25"/>
      <c r="F10" s="26"/>
      <c r="G10" s="25"/>
      <c r="H10" s="26"/>
      <c r="I10" s="25"/>
      <c r="J10" s="26"/>
      <c r="K10" s="25"/>
      <c r="L10" s="26"/>
      <c r="M10" s="29"/>
      <c r="N10" s="30"/>
      <c r="O10" s="36"/>
      <c r="P10" s="36"/>
      <c r="Q10" s="39">
        <f>SUM(E10,G10,I10,K10,M10)</f>
        <v>0</v>
      </c>
      <c r="R10" s="39">
        <f>SUM(F10,H10,J10,L10,N10)</f>
        <v>0</v>
      </c>
      <c r="S10" s="40" t="e">
        <f>Q10/O11</f>
        <v>#DIV/0!</v>
      </c>
    </row>
    <row r="11" spans="5:15" ht="18">
      <c r="E11" s="2">
        <f>COUNTIF(E5:E10,"&lt;&gt;")</f>
        <v>0</v>
      </c>
      <c r="G11" s="2">
        <f>COUNTIF(G5:G10,"&lt;&gt;")</f>
        <v>0</v>
      </c>
      <c r="I11" s="2">
        <f>COUNTIF(I5:I10,"&lt;&gt;")</f>
        <v>0</v>
      </c>
      <c r="K11" s="2">
        <f>COUNTIF(K5:K10,"&lt;&gt;")</f>
        <v>0</v>
      </c>
      <c r="M11" s="2">
        <f>COUNTIF(M5:M10,"&lt;&gt;")</f>
        <v>0</v>
      </c>
      <c r="O11" s="2">
        <f>COUNTIF(O5:O10,"&lt;&gt;")</f>
        <v>0</v>
      </c>
    </row>
    <row r="101" spans="1:44" ht="18">
      <c r="A101" s="2" t="s">
        <v>51</v>
      </c>
      <c r="B101" s="2" t="s">
        <v>51</v>
      </c>
      <c r="C101" s="2" t="s">
        <v>51</v>
      </c>
      <c r="D101" s="2" t="s">
        <v>51</v>
      </c>
      <c r="E101" s="2" t="s">
        <v>51</v>
      </c>
      <c r="F101" s="2" t="s">
        <v>51</v>
      </c>
      <c r="G101" s="2" t="s">
        <v>51</v>
      </c>
      <c r="H101" s="2" t="s">
        <v>51</v>
      </c>
      <c r="I101" s="2" t="s">
        <v>51</v>
      </c>
      <c r="J101" s="2" t="s">
        <v>51</v>
      </c>
      <c r="K101" s="2" t="s">
        <v>51</v>
      </c>
      <c r="L101" s="2" t="s">
        <v>51</v>
      </c>
      <c r="Q101" s="2" t="s">
        <v>51</v>
      </c>
      <c r="R101" s="2" t="s">
        <v>51</v>
      </c>
      <c r="S101" s="2" t="s">
        <v>51</v>
      </c>
      <c r="T101" s="2" t="s">
        <v>51</v>
      </c>
      <c r="U101" s="2" t="s">
        <v>51</v>
      </c>
      <c r="V101" s="2" t="s">
        <v>51</v>
      </c>
      <c r="W101" s="2" t="s">
        <v>51</v>
      </c>
      <c r="X101" s="2" t="s">
        <v>51</v>
      </c>
      <c r="Y101" s="2" t="s">
        <v>51</v>
      </c>
      <c r="Z101" s="2" t="s">
        <v>51</v>
      </c>
      <c r="AA101" s="2" t="s">
        <v>51</v>
      </c>
      <c r="AB101" s="2" t="s">
        <v>51</v>
      </c>
      <c r="AC101" s="2" t="s">
        <v>51</v>
      </c>
      <c r="AD101" s="2" t="s">
        <v>51</v>
      </c>
      <c r="AE101" s="2" t="s">
        <v>51</v>
      </c>
      <c r="AF101" s="2" t="s">
        <v>51</v>
      </c>
      <c r="AG101" s="2" t="s">
        <v>51</v>
      </c>
      <c r="AH101" s="2" t="s">
        <v>51</v>
      </c>
      <c r="AI101" s="2" t="s">
        <v>51</v>
      </c>
      <c r="AJ101" s="2" t="s">
        <v>51</v>
      </c>
      <c r="AK101" s="2" t="s">
        <v>51</v>
      </c>
      <c r="AL101" s="2" t="s">
        <v>51</v>
      </c>
      <c r="AM101" s="2" t="s">
        <v>51</v>
      </c>
      <c r="AN101" s="2" t="s">
        <v>51</v>
      </c>
      <c r="AO101" s="2" t="s">
        <v>51</v>
      </c>
      <c r="AP101" s="2" t="s">
        <v>51</v>
      </c>
      <c r="AQ101" s="2" t="s">
        <v>51</v>
      </c>
      <c r="AR101" s="2" t="s">
        <v>51</v>
      </c>
    </row>
    <row r="102" spans="2:5" ht="18">
      <c r="B102" s="41" t="s">
        <v>88</v>
      </c>
      <c r="C102" s="41" t="s">
        <v>89</v>
      </c>
      <c r="D102" s="41" t="s">
        <v>90</v>
      </c>
      <c r="E102" s="41" t="s">
        <v>42</v>
      </c>
    </row>
    <row r="103" spans="2:5" ht="18">
      <c r="B103" s="2">
        <f aca="true" t="shared" si="0" ref="B103:B108">C5</f>
        <v>0</v>
      </c>
      <c r="C103" s="2">
        <f aca="true" t="shared" si="1" ref="C103:E108">Q5</f>
        <v>0</v>
      </c>
      <c r="D103" s="2">
        <f t="shared" si="1"/>
        <v>0</v>
      </c>
      <c r="E103" s="2" t="e">
        <f t="shared" si="1"/>
        <v>#DIV/0!</v>
      </c>
    </row>
    <row r="104" spans="2:5" ht="18">
      <c r="B104" s="2">
        <f t="shared" si="0"/>
        <v>0</v>
      </c>
      <c r="C104" s="2">
        <f t="shared" si="1"/>
        <v>0</v>
      </c>
      <c r="D104" s="2">
        <f t="shared" si="1"/>
        <v>0</v>
      </c>
      <c r="E104" s="2" t="e">
        <f t="shared" si="1"/>
        <v>#DIV/0!</v>
      </c>
    </row>
    <row r="105" spans="2:5" ht="18">
      <c r="B105" s="2">
        <f t="shared" si="0"/>
        <v>0</v>
      </c>
      <c r="C105" s="2">
        <f t="shared" si="1"/>
        <v>0</v>
      </c>
      <c r="D105" s="2">
        <f t="shared" si="1"/>
        <v>0</v>
      </c>
      <c r="E105" s="2" t="e">
        <f t="shared" si="1"/>
        <v>#DIV/0!</v>
      </c>
    </row>
    <row r="106" spans="2:5" ht="18">
      <c r="B106" s="2">
        <f t="shared" si="0"/>
        <v>0</v>
      </c>
      <c r="C106" s="2">
        <f t="shared" si="1"/>
        <v>0</v>
      </c>
      <c r="D106" s="2">
        <f t="shared" si="1"/>
        <v>0</v>
      </c>
      <c r="E106" s="2" t="e">
        <f t="shared" si="1"/>
        <v>#DIV/0!</v>
      </c>
    </row>
    <row r="107" spans="2:5" ht="18">
      <c r="B107" s="2">
        <f t="shared" si="0"/>
        <v>0</v>
      </c>
      <c r="C107" s="2">
        <f t="shared" si="1"/>
        <v>0</v>
      </c>
      <c r="D107" s="2">
        <f t="shared" si="1"/>
        <v>0</v>
      </c>
      <c r="E107" s="2" t="e">
        <f t="shared" si="1"/>
        <v>#DIV/0!</v>
      </c>
    </row>
    <row r="108" spans="2:5" ht="18">
      <c r="B108" s="2">
        <f t="shared" si="0"/>
        <v>0</v>
      </c>
      <c r="C108" s="2">
        <f t="shared" si="1"/>
        <v>0</v>
      </c>
      <c r="D108" s="2">
        <f t="shared" si="1"/>
        <v>0</v>
      </c>
      <c r="E108" s="2" t="e">
        <f t="shared" si="1"/>
        <v>#DIV/0!</v>
      </c>
    </row>
  </sheetData>
  <sheetProtection sheet="1" objects="1" scenarios="1"/>
  <mergeCells count="12">
    <mergeCell ref="E4:F4"/>
    <mergeCell ref="G4:H4"/>
    <mergeCell ref="I4:J4"/>
    <mergeCell ref="K4:L4"/>
    <mergeCell ref="M4:N4"/>
    <mergeCell ref="O4:P4"/>
    <mergeCell ref="Q4:R4"/>
    <mergeCell ref="C2:D3"/>
    <mergeCell ref="E2:F3"/>
    <mergeCell ref="G2:H3"/>
    <mergeCell ref="I2:J3"/>
    <mergeCell ref="K2:L3"/>
  </mergeCells>
  <printOptions/>
  <pageMargins left="0.7" right="0.7" top="0.75" bottom="0.75" header="0.3" footer="0.3"/>
  <pageSetup horizontalDpi="360" verticalDpi="360" orientation="portrait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sheetPr codeName="Sheet41"/>
  <dimension ref="A1:AR108"/>
  <sheetViews>
    <sheetView showGridLines="0" zoomScale="67" zoomScaleNormal="67" zoomScaleSheetLayoutView="100" workbookViewId="0" topLeftCell="A1">
      <selection activeCell="C5" sqref="C5:C10"/>
    </sheetView>
  </sheetViews>
  <sheetFormatPr defaultColWidth="8.7109375" defaultRowHeight="15"/>
  <cols>
    <col min="1" max="1" width="32.7109375" style="2" customWidth="1"/>
    <col min="2" max="2" width="20.7109375" style="2" customWidth="1"/>
    <col min="3" max="3" width="8.7109375" style="2" customWidth="1"/>
    <col min="4" max="4" width="26.7109375" style="2" customWidth="1"/>
    <col min="5" max="16" width="8.7109375" style="2" customWidth="1"/>
    <col min="17" max="18" width="12.7109375" style="3" customWidth="1"/>
    <col min="19" max="19" width="8.7109375" style="2" customWidth="1"/>
    <col min="20" max="16384" width="8.7109375" style="2" customWidth="1"/>
  </cols>
  <sheetData>
    <row r="1" spans="1:2" ht="18.75">
      <c r="A1" s="4"/>
      <c r="B1" s="4"/>
    </row>
    <row r="2" spans="1:16" ht="23.25" customHeight="1">
      <c r="A2" s="4"/>
      <c r="B2" s="4"/>
      <c r="C2" s="5" t="s">
        <v>91</v>
      </c>
      <c r="D2" s="6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8.75">
      <c r="A3" s="4"/>
      <c r="B3" s="4"/>
      <c r="C3" s="8"/>
      <c r="D3" s="9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spans="2:19" s="1" customFormat="1" ht="129.75" customHeight="1">
      <c r="B4" s="10"/>
      <c r="C4" s="11" t="s">
        <v>84</v>
      </c>
      <c r="D4" s="12" t="s">
        <v>94</v>
      </c>
      <c r="E4" s="13">
        <f>D5</f>
      </c>
      <c r="F4" s="14"/>
      <c r="G4" s="13">
        <f>D6</f>
      </c>
      <c r="H4" s="14"/>
      <c r="I4" s="13">
        <f>D7</f>
      </c>
      <c r="J4" s="14"/>
      <c r="K4" s="13">
        <f>D8</f>
      </c>
      <c r="L4" s="14"/>
      <c r="M4" s="13">
        <f>D9</f>
      </c>
      <c r="N4" s="14"/>
      <c r="O4" s="13">
        <f>D10</f>
      </c>
      <c r="P4" s="14"/>
      <c r="Q4" s="37" t="s">
        <v>86</v>
      </c>
      <c r="R4" s="38"/>
      <c r="S4" s="1" t="s">
        <v>42</v>
      </c>
    </row>
    <row r="5" spans="2:19" ht="45" customHeight="1">
      <c r="B5" s="15"/>
      <c r="C5" s="16"/>
      <c r="D5" s="17">
        <f>_xlfn.IFERROR(VLOOKUP(C5,'PRIPREMA (STATUS)'!$A$5:$F$128,2)&amp;" "&amp;VLOOKUP(C5,'PRIPREMA (STATUS)'!$A$5:$F$128,3),"")</f>
      </c>
      <c r="E5" s="18"/>
      <c r="F5" s="19"/>
      <c r="G5" s="20"/>
      <c r="H5" s="21"/>
      <c r="I5" s="20"/>
      <c r="J5" s="21"/>
      <c r="K5" s="20"/>
      <c r="L5" s="21"/>
      <c r="M5" s="27"/>
      <c r="N5" s="28"/>
      <c r="O5" s="27"/>
      <c r="P5" s="28"/>
      <c r="Q5" s="39">
        <f>SUM(G5,I5,K5,M5,O5)</f>
        <v>0</v>
      </c>
      <c r="R5" s="39">
        <f>SUM(H5,J5,L5,N5,P5)</f>
        <v>0</v>
      </c>
      <c r="S5" s="40" t="e">
        <f>Q5/E11</f>
        <v>#DIV/0!</v>
      </c>
    </row>
    <row r="6" spans="2:19" ht="45" customHeight="1">
      <c r="B6" s="15"/>
      <c r="C6" s="16"/>
      <c r="D6" s="22">
        <f>_xlfn.IFERROR(VLOOKUP(C6,'PRIPREMA (STATUS)'!$A$5:$F$128,2)&amp;" "&amp;VLOOKUP(C6,'PRIPREMA (STATUS)'!$A$5:$F$128,3),"")</f>
      </c>
      <c r="E6" s="23"/>
      <c r="F6" s="24"/>
      <c r="G6" s="18"/>
      <c r="H6" s="19"/>
      <c r="I6" s="25"/>
      <c r="J6" s="26"/>
      <c r="K6" s="25"/>
      <c r="L6" s="26"/>
      <c r="M6" s="29"/>
      <c r="N6" s="30"/>
      <c r="O6" s="29"/>
      <c r="P6" s="30"/>
      <c r="Q6" s="39">
        <f>SUM(E6,I6,K6,M6,O6)</f>
        <v>0</v>
      </c>
      <c r="R6" s="39">
        <f>SUM(F6,J6,L6,N6,P6)</f>
        <v>0</v>
      </c>
      <c r="S6" s="40" t="e">
        <f>Q6/G11</f>
        <v>#DIV/0!</v>
      </c>
    </row>
    <row r="7" spans="2:19" ht="45" customHeight="1">
      <c r="B7" s="15"/>
      <c r="C7" s="16"/>
      <c r="D7" s="22">
        <f>_xlfn.IFERROR(VLOOKUP(C7,'PRIPREMA (STATUS)'!$A$5:$F$128,2)&amp;" "&amp;VLOOKUP(C7,'PRIPREMA (STATUS)'!$A$5:$F$128,3),"")</f>
      </c>
      <c r="E7" s="23"/>
      <c r="F7" s="24"/>
      <c r="G7" s="23"/>
      <c r="H7" s="24"/>
      <c r="I7" s="18"/>
      <c r="J7" s="19"/>
      <c r="K7" s="31"/>
      <c r="L7" s="32"/>
      <c r="M7" s="29"/>
      <c r="N7" s="30"/>
      <c r="O7" s="29"/>
      <c r="P7" s="30"/>
      <c r="Q7" s="39">
        <f>SUM(E7,G7,K7,M7,O7)</f>
        <v>0</v>
      </c>
      <c r="R7" s="39">
        <f>SUM(F7,H7,L7,N7,P7)</f>
        <v>0</v>
      </c>
      <c r="S7" s="40" t="e">
        <f>Q7/I11</f>
        <v>#DIV/0!</v>
      </c>
    </row>
    <row r="8" spans="2:19" ht="45" customHeight="1">
      <c r="B8" s="15"/>
      <c r="C8" s="16"/>
      <c r="D8" s="22">
        <f>_xlfn.IFERROR(VLOOKUP(C8,'PRIPREMA (STATUS)'!$A$5:$F$128,2)&amp;" "&amp;VLOOKUP(C8,'PRIPREMA (STATUS)'!$A$5:$F$128,3),"")</f>
      </c>
      <c r="E8" s="25"/>
      <c r="F8" s="26"/>
      <c r="G8" s="25"/>
      <c r="H8" s="26"/>
      <c r="I8" s="25"/>
      <c r="J8" s="26"/>
      <c r="K8" s="33"/>
      <c r="L8" s="34"/>
      <c r="M8" s="29"/>
      <c r="N8" s="30"/>
      <c r="O8" s="29"/>
      <c r="P8" s="30"/>
      <c r="Q8" s="39">
        <f>SUM(E8,G8,I8,M8,O8)</f>
        <v>0</v>
      </c>
      <c r="R8" s="39">
        <f>SUM(F8,H8,J8,N8,P8)</f>
        <v>0</v>
      </c>
      <c r="S8" s="40" t="e">
        <f>Q8/K11</f>
        <v>#DIV/0!</v>
      </c>
    </row>
    <row r="9" spans="2:19" ht="45" customHeight="1">
      <c r="B9" s="15"/>
      <c r="C9" s="16"/>
      <c r="D9" s="22">
        <f>_xlfn.IFERROR(VLOOKUP(C9,'PRIPREMA (STATUS)'!$A$5:$F$128,2)&amp;" "&amp;VLOOKUP(C9,'PRIPREMA (STATUS)'!$A$5:$F$128,3),"")</f>
      </c>
      <c r="E9" s="25"/>
      <c r="F9" s="26"/>
      <c r="G9" s="25"/>
      <c r="H9" s="26"/>
      <c r="I9" s="25"/>
      <c r="J9" s="26"/>
      <c r="K9" s="25"/>
      <c r="L9" s="26"/>
      <c r="M9" s="35"/>
      <c r="N9" s="35"/>
      <c r="O9" s="29"/>
      <c r="P9" s="30"/>
      <c r="Q9" s="39">
        <f>SUM(E9,G9,I9,K9,O9)</f>
        <v>0</v>
      </c>
      <c r="R9" s="39">
        <f>SUM(F9,H9,J9,L9,P9)</f>
        <v>0</v>
      </c>
      <c r="S9" s="40" t="e">
        <f>Q9/M11</f>
        <v>#DIV/0!</v>
      </c>
    </row>
    <row r="10" spans="2:19" ht="45" customHeight="1">
      <c r="B10" s="15"/>
      <c r="C10" s="16"/>
      <c r="D10" s="22">
        <f>_xlfn.IFERROR(VLOOKUP(C10,'PRIPREMA (STATUS)'!$A$5:$F$128,2)&amp;" "&amp;VLOOKUP(C10,'PRIPREMA (STATUS)'!$A$5:$F$128,3),"")</f>
      </c>
      <c r="E10" s="25"/>
      <c r="F10" s="26"/>
      <c r="G10" s="25"/>
      <c r="H10" s="26"/>
      <c r="I10" s="25"/>
      <c r="J10" s="26"/>
      <c r="K10" s="25"/>
      <c r="L10" s="26"/>
      <c r="M10" s="29"/>
      <c r="N10" s="30"/>
      <c r="O10" s="36"/>
      <c r="P10" s="36"/>
      <c r="Q10" s="39">
        <f>SUM(E10,G10,I10,K10,M10)</f>
        <v>0</v>
      </c>
      <c r="R10" s="39">
        <f>SUM(F10,H10,J10,L10,N10)</f>
        <v>0</v>
      </c>
      <c r="S10" s="40" t="e">
        <f>Q10/O11</f>
        <v>#DIV/0!</v>
      </c>
    </row>
    <row r="11" spans="5:15" ht="18">
      <c r="E11" s="2">
        <f>COUNTIF(E5:E10,"&lt;&gt;")</f>
        <v>0</v>
      </c>
      <c r="G11" s="2">
        <f>COUNTIF(G5:G10,"&lt;&gt;")</f>
        <v>0</v>
      </c>
      <c r="I11" s="2">
        <f>COUNTIF(I5:I10,"&lt;&gt;")</f>
        <v>0</v>
      </c>
      <c r="K11" s="2">
        <f>COUNTIF(K5:K10,"&lt;&gt;")</f>
        <v>0</v>
      </c>
      <c r="M11" s="2">
        <f>COUNTIF(M5:M10,"&lt;&gt;")</f>
        <v>0</v>
      </c>
      <c r="O11" s="2">
        <f>COUNTIF(O5:O10,"&lt;&gt;")</f>
        <v>0</v>
      </c>
    </row>
    <row r="101" spans="1:44" ht="18">
      <c r="A101" s="2" t="s">
        <v>51</v>
      </c>
      <c r="B101" s="2" t="s">
        <v>51</v>
      </c>
      <c r="C101" s="2" t="s">
        <v>51</v>
      </c>
      <c r="D101" s="2" t="s">
        <v>51</v>
      </c>
      <c r="E101" s="2" t="s">
        <v>51</v>
      </c>
      <c r="F101" s="2" t="s">
        <v>51</v>
      </c>
      <c r="G101" s="2" t="s">
        <v>51</v>
      </c>
      <c r="H101" s="2" t="s">
        <v>51</v>
      </c>
      <c r="I101" s="2" t="s">
        <v>51</v>
      </c>
      <c r="J101" s="2" t="s">
        <v>51</v>
      </c>
      <c r="K101" s="2" t="s">
        <v>51</v>
      </c>
      <c r="L101" s="2" t="s">
        <v>51</v>
      </c>
      <c r="Q101" s="2" t="s">
        <v>51</v>
      </c>
      <c r="R101" s="2" t="s">
        <v>51</v>
      </c>
      <c r="S101" s="2" t="s">
        <v>51</v>
      </c>
      <c r="T101" s="2" t="s">
        <v>51</v>
      </c>
      <c r="U101" s="2" t="s">
        <v>51</v>
      </c>
      <c r="V101" s="2" t="s">
        <v>51</v>
      </c>
      <c r="W101" s="2" t="s">
        <v>51</v>
      </c>
      <c r="X101" s="2" t="s">
        <v>51</v>
      </c>
      <c r="Y101" s="2" t="s">
        <v>51</v>
      </c>
      <c r="Z101" s="2" t="s">
        <v>51</v>
      </c>
      <c r="AA101" s="2" t="s">
        <v>51</v>
      </c>
      <c r="AB101" s="2" t="s">
        <v>51</v>
      </c>
      <c r="AC101" s="2" t="s">
        <v>51</v>
      </c>
      <c r="AD101" s="2" t="s">
        <v>51</v>
      </c>
      <c r="AE101" s="2" t="s">
        <v>51</v>
      </c>
      <c r="AF101" s="2" t="s">
        <v>51</v>
      </c>
      <c r="AG101" s="2" t="s">
        <v>51</v>
      </c>
      <c r="AH101" s="2" t="s">
        <v>51</v>
      </c>
      <c r="AI101" s="2" t="s">
        <v>51</v>
      </c>
      <c r="AJ101" s="2" t="s">
        <v>51</v>
      </c>
      <c r="AK101" s="2" t="s">
        <v>51</v>
      </c>
      <c r="AL101" s="2" t="s">
        <v>51</v>
      </c>
      <c r="AM101" s="2" t="s">
        <v>51</v>
      </c>
      <c r="AN101" s="2" t="s">
        <v>51</v>
      </c>
      <c r="AO101" s="2" t="s">
        <v>51</v>
      </c>
      <c r="AP101" s="2" t="s">
        <v>51</v>
      </c>
      <c r="AQ101" s="2" t="s">
        <v>51</v>
      </c>
      <c r="AR101" s="2" t="s">
        <v>51</v>
      </c>
    </row>
    <row r="102" spans="2:5" ht="18">
      <c r="B102" s="41" t="s">
        <v>88</v>
      </c>
      <c r="C102" s="41" t="s">
        <v>89</v>
      </c>
      <c r="D102" s="41" t="s">
        <v>90</v>
      </c>
      <c r="E102" s="41" t="s">
        <v>42</v>
      </c>
    </row>
    <row r="103" spans="2:5" ht="18">
      <c r="B103" s="2">
        <f aca="true" t="shared" si="0" ref="B103:B108">C5</f>
        <v>0</v>
      </c>
      <c r="C103" s="2">
        <f aca="true" t="shared" si="1" ref="C103:E108">Q5</f>
        <v>0</v>
      </c>
      <c r="D103" s="2">
        <f t="shared" si="1"/>
        <v>0</v>
      </c>
      <c r="E103" s="2" t="e">
        <f t="shared" si="1"/>
        <v>#DIV/0!</v>
      </c>
    </row>
    <row r="104" spans="2:5" ht="18">
      <c r="B104" s="2">
        <f t="shared" si="0"/>
        <v>0</v>
      </c>
      <c r="C104" s="2">
        <f t="shared" si="1"/>
        <v>0</v>
      </c>
      <c r="D104" s="2">
        <f t="shared" si="1"/>
        <v>0</v>
      </c>
      <c r="E104" s="2" t="e">
        <f t="shared" si="1"/>
        <v>#DIV/0!</v>
      </c>
    </row>
    <row r="105" spans="2:5" ht="18">
      <c r="B105" s="2">
        <f t="shared" si="0"/>
        <v>0</v>
      </c>
      <c r="C105" s="2">
        <f t="shared" si="1"/>
        <v>0</v>
      </c>
      <c r="D105" s="2">
        <f t="shared" si="1"/>
        <v>0</v>
      </c>
      <c r="E105" s="2" t="e">
        <f t="shared" si="1"/>
        <v>#DIV/0!</v>
      </c>
    </row>
    <row r="106" spans="2:5" ht="18">
      <c r="B106" s="2">
        <f t="shared" si="0"/>
        <v>0</v>
      </c>
      <c r="C106" s="2">
        <f t="shared" si="1"/>
        <v>0</v>
      </c>
      <c r="D106" s="2">
        <f t="shared" si="1"/>
        <v>0</v>
      </c>
      <c r="E106" s="2" t="e">
        <f t="shared" si="1"/>
        <v>#DIV/0!</v>
      </c>
    </row>
    <row r="107" spans="2:5" ht="18">
      <c r="B107" s="2">
        <f t="shared" si="0"/>
        <v>0</v>
      </c>
      <c r="C107" s="2">
        <f t="shared" si="1"/>
        <v>0</v>
      </c>
      <c r="D107" s="2">
        <f t="shared" si="1"/>
        <v>0</v>
      </c>
      <c r="E107" s="2" t="e">
        <f t="shared" si="1"/>
        <v>#DIV/0!</v>
      </c>
    </row>
    <row r="108" spans="2:5" ht="18">
      <c r="B108" s="2">
        <f t="shared" si="0"/>
        <v>0</v>
      </c>
      <c r="C108" s="2">
        <f t="shared" si="1"/>
        <v>0</v>
      </c>
      <c r="D108" s="2">
        <f t="shared" si="1"/>
        <v>0</v>
      </c>
      <c r="E108" s="2" t="e">
        <f t="shared" si="1"/>
        <v>#DIV/0!</v>
      </c>
    </row>
  </sheetData>
  <sheetProtection sheet="1" objects="1" scenarios="1"/>
  <mergeCells count="12">
    <mergeCell ref="E4:F4"/>
    <mergeCell ref="G4:H4"/>
    <mergeCell ref="I4:J4"/>
    <mergeCell ref="K4:L4"/>
    <mergeCell ref="M4:N4"/>
    <mergeCell ref="O4:P4"/>
    <mergeCell ref="Q4:R4"/>
    <mergeCell ref="C2:D3"/>
    <mergeCell ref="E2:F3"/>
    <mergeCell ref="G2:H3"/>
    <mergeCell ref="I2:J3"/>
    <mergeCell ref="K2:L3"/>
  </mergeCells>
  <printOptions/>
  <pageMargins left="0.7" right="0.7" top="0.75" bottom="0.75" header="0.3" footer="0.3"/>
  <pageSetup horizontalDpi="360" verticalDpi="360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AP112"/>
  <sheetViews>
    <sheetView showGridLines="0" zoomScale="67" zoomScaleNormal="67" zoomScaleSheetLayoutView="100" workbookViewId="0" topLeftCell="A1">
      <selection activeCell="R1" sqref="R1:IV65536"/>
    </sheetView>
  </sheetViews>
  <sheetFormatPr defaultColWidth="0" defaultRowHeight="15" zeroHeight="1"/>
  <cols>
    <col min="1" max="1" width="32.7109375" style="2" customWidth="1"/>
    <col min="2" max="2" width="20.7109375" style="2" customWidth="1"/>
    <col min="3" max="3" width="8.7109375" style="2" customWidth="1"/>
    <col min="4" max="4" width="26.7109375" style="2" customWidth="1"/>
    <col min="5" max="14" width="8.7109375" style="2" customWidth="1"/>
    <col min="15" max="16" width="12.7109375" style="3" customWidth="1"/>
    <col min="17" max="17" width="8.7109375" style="10" customWidth="1"/>
    <col min="18" max="18" width="0" style="10" hidden="1" customWidth="1"/>
    <col min="19" max="42" width="0" style="2" hidden="1" customWidth="1"/>
    <col min="43" max="16384" width="8.7109375" style="2" hidden="1" customWidth="1"/>
  </cols>
  <sheetData>
    <row r="1" spans="1:2" ht="18.75">
      <c r="A1" s="4"/>
      <c r="B1" s="4"/>
    </row>
    <row r="2" spans="1:14" ht="23.25" customHeight="1">
      <c r="A2" s="4"/>
      <c r="B2" s="4"/>
      <c r="C2" s="83"/>
      <c r="D2" s="84" t="s">
        <v>84</v>
      </c>
      <c r="E2" s="85"/>
      <c r="F2" s="86"/>
      <c r="G2" s="85"/>
      <c r="H2" s="86"/>
      <c r="I2" s="85"/>
      <c r="J2" s="86"/>
      <c r="K2" s="85"/>
      <c r="L2" s="86"/>
      <c r="M2" s="85"/>
      <c r="N2" s="86"/>
    </row>
    <row r="3" spans="1:14" ht="36.75">
      <c r="A3" s="4"/>
      <c r="B3" s="4"/>
      <c r="C3" s="87"/>
      <c r="D3" s="88"/>
      <c r="E3" s="89"/>
      <c r="F3" s="90"/>
      <c r="G3" s="89"/>
      <c r="H3" s="90"/>
      <c r="I3" s="89"/>
      <c r="J3" s="90"/>
      <c r="K3" s="89"/>
      <c r="L3" s="90"/>
      <c r="M3" s="89"/>
      <c r="N3" s="90"/>
    </row>
    <row r="4" spans="2:18" s="1" customFormat="1" ht="129.75" customHeight="1">
      <c r="B4" s="10"/>
      <c r="C4" s="91" t="s">
        <v>84</v>
      </c>
      <c r="D4" s="78" t="s">
        <v>85</v>
      </c>
      <c r="E4" s="13">
        <f>_xlfn.IFERROR(VLOOKUP($E2,'PRIPREMA (STATUS)'!$A$5:$F$128,2)&amp;" "&amp;VLOOKUP($E2,'PRIPREMA (STATUS)'!$A$5:$F$128,3),"")</f>
      </c>
      <c r="F4" s="14"/>
      <c r="G4" s="13">
        <f>_xlfn.IFERROR(VLOOKUP(G2,'PRIPREMA (STATUS)'!$A$5:$F$128,2)&amp;" "&amp;VLOOKUP(G2,'PRIPREMA (STATUS)'!$A$5:$F$128,3),"")</f>
      </c>
      <c r="H4" s="14"/>
      <c r="I4" s="13">
        <f>_xlfn.IFERROR(VLOOKUP(I2,'PRIPREMA (STATUS)'!$A$5:$F$128,2)&amp;" "&amp;VLOOKUP(I2,'PRIPREMA (STATUS)'!$A$5:$F$128,3),"")</f>
      </c>
      <c r="J4" s="14"/>
      <c r="K4" s="13">
        <f>_xlfn.IFERROR(VLOOKUP(K2,'PRIPREMA (STATUS)'!$A$5:$F$128,2)&amp;" "&amp;VLOOKUP(K2,'PRIPREMA (STATUS)'!$A$5:$F$128,3),"")</f>
      </c>
      <c r="L4" s="14"/>
      <c r="M4" s="13">
        <f>_xlfn.IFERROR(VLOOKUP(M2,'PRIPREMA (STATUS)'!$A$5:$F$128,2)&amp;" "&amp;VLOOKUP(M2,'PRIPREMA (STATUS)'!$A$5:$F$128,3),"")</f>
      </c>
      <c r="N4" s="14"/>
      <c r="O4" s="37" t="s">
        <v>86</v>
      </c>
      <c r="P4" s="38"/>
      <c r="Q4" s="80"/>
      <c r="R4" s="80"/>
    </row>
    <row r="5" spans="2:18" ht="45" customHeight="1">
      <c r="B5" s="15"/>
      <c r="C5" s="16"/>
      <c r="D5" s="22">
        <f>_xlfn.IFERROR(VLOOKUP(C5,'PRIPREMA (STATUS)'!$A$5:$F$128,2)&amp;" "&amp;VLOOKUP(C5,'PRIPREMA (STATUS)'!$A$5:$F$128,3),"")</f>
      </c>
      <c r="E5" s="92"/>
      <c r="F5" s="93"/>
      <c r="G5" s="92"/>
      <c r="H5" s="93"/>
      <c r="I5" s="92"/>
      <c r="J5" s="93"/>
      <c r="K5" s="92"/>
      <c r="L5" s="93"/>
      <c r="M5" s="92"/>
      <c r="N5" s="93"/>
      <c r="O5" s="39">
        <f aca="true" t="shared" si="0" ref="O5:P9">SUM(E5,G5,I5,K5,M5)</f>
        <v>0</v>
      </c>
      <c r="P5" s="39">
        <f t="shared" si="0"/>
        <v>0</v>
      </c>
      <c r="Q5" s="10">
        <f>COUNTIF(E5:N5,"&lt;&gt;")/2</f>
        <v>0</v>
      </c>
      <c r="R5" s="10" t="e">
        <f>O5/Q5</f>
        <v>#DIV/0!</v>
      </c>
    </row>
    <row r="6" spans="2:18" ht="45" customHeight="1">
      <c r="B6" s="15"/>
      <c r="C6" s="16"/>
      <c r="D6" s="22">
        <f>_xlfn.IFERROR(VLOOKUP(C6,'PRIPREMA (STATUS)'!$A$5:$F$128,2)&amp;" "&amp;VLOOKUP(C6,'PRIPREMA (STATUS)'!$A$5:$F$128,3),"")</f>
      </c>
      <c r="E6" s="66"/>
      <c r="F6" s="67"/>
      <c r="G6" s="66"/>
      <c r="H6" s="67"/>
      <c r="I6" s="66"/>
      <c r="J6" s="67"/>
      <c r="K6" s="66"/>
      <c r="L6" s="67"/>
      <c r="M6" s="66"/>
      <c r="N6" s="67"/>
      <c r="O6" s="39">
        <f t="shared" si="0"/>
        <v>0</v>
      </c>
      <c r="P6" s="39">
        <f t="shared" si="0"/>
        <v>0</v>
      </c>
      <c r="Q6" s="10">
        <f aca="true" t="shared" si="1" ref="Q6:Q9">COUNTIF(E6:N6,"&lt;&gt;")/2</f>
        <v>0</v>
      </c>
      <c r="R6" s="10" t="e">
        <f aca="true" t="shared" si="2" ref="R6:R9">O6/Q6</f>
        <v>#DIV/0!</v>
      </c>
    </row>
    <row r="7" spans="2:18" ht="45" customHeight="1">
      <c r="B7" s="15"/>
      <c r="C7" s="16"/>
      <c r="D7" s="22">
        <f>_xlfn.IFERROR(VLOOKUP(C7,'PRIPREMA (STATUS)'!$A$5:$F$128,2)&amp;" "&amp;VLOOKUP(C7,'PRIPREMA (STATUS)'!$A$5:$F$128,3),"")</f>
      </c>
      <c r="E7" s="66"/>
      <c r="F7" s="67"/>
      <c r="G7" s="66"/>
      <c r="H7" s="67"/>
      <c r="I7" s="66"/>
      <c r="J7" s="67"/>
      <c r="K7" s="66"/>
      <c r="L7" s="67"/>
      <c r="M7" s="66"/>
      <c r="N7" s="67"/>
      <c r="O7" s="39">
        <f t="shared" si="0"/>
        <v>0</v>
      </c>
      <c r="P7" s="39">
        <f t="shared" si="0"/>
        <v>0</v>
      </c>
      <c r="Q7" s="10">
        <f t="shared" si="1"/>
        <v>0</v>
      </c>
      <c r="R7" s="10" t="e">
        <f t="shared" si="2"/>
        <v>#DIV/0!</v>
      </c>
    </row>
    <row r="8" spans="2:18" ht="45" customHeight="1">
      <c r="B8" s="15"/>
      <c r="C8" s="16"/>
      <c r="D8" s="22">
        <f>_xlfn.IFERROR(VLOOKUP(C8,'PRIPREMA (STATUS)'!$A$5:$F$128,2)&amp;" "&amp;VLOOKUP(C8,'PRIPREMA (STATUS)'!$A$5:$F$128,3),"")</f>
      </c>
      <c r="E8" s="66"/>
      <c r="F8" s="67"/>
      <c r="G8" s="66"/>
      <c r="H8" s="67"/>
      <c r="I8" s="66"/>
      <c r="J8" s="67"/>
      <c r="K8" s="66"/>
      <c r="L8" s="67"/>
      <c r="M8" s="66"/>
      <c r="N8" s="67"/>
      <c r="O8" s="39">
        <f t="shared" si="0"/>
        <v>0</v>
      </c>
      <c r="P8" s="39">
        <f t="shared" si="0"/>
        <v>0</v>
      </c>
      <c r="Q8" s="10">
        <f t="shared" si="1"/>
        <v>0</v>
      </c>
      <c r="R8" s="10" t="e">
        <f t="shared" si="2"/>
        <v>#DIV/0!</v>
      </c>
    </row>
    <row r="9" spans="2:18" ht="45" customHeight="1">
      <c r="B9" s="15"/>
      <c r="C9" s="16"/>
      <c r="D9" s="22">
        <f>_xlfn.IFERROR(VLOOKUP(C9,'PRIPREMA (STATUS)'!$A$5:$F$128,2)&amp;" "&amp;VLOOKUP(C9,'PRIPREMA (STATUS)'!$A$5:$F$128,3),"")</f>
      </c>
      <c r="E9" s="66"/>
      <c r="F9" s="67"/>
      <c r="G9" s="66"/>
      <c r="H9" s="67"/>
      <c r="I9" s="66"/>
      <c r="J9" s="67"/>
      <c r="K9" s="66"/>
      <c r="L9" s="67"/>
      <c r="M9" s="66"/>
      <c r="N9" s="67"/>
      <c r="O9" s="39">
        <f t="shared" si="0"/>
        <v>0</v>
      </c>
      <c r="P9" s="39">
        <f t="shared" si="0"/>
        <v>0</v>
      </c>
      <c r="Q9" s="10">
        <f t="shared" si="1"/>
        <v>0</v>
      </c>
      <c r="R9" s="10" t="e">
        <f t="shared" si="2"/>
        <v>#DIV/0!</v>
      </c>
    </row>
    <row r="10" spans="4:18" s="82" customFormat="1" ht="33" customHeight="1">
      <c r="D10" s="94" t="s">
        <v>87</v>
      </c>
      <c r="E10" s="95">
        <f aca="true" t="shared" si="3" ref="E10:N10">SUM(E5:E9)</f>
        <v>0</v>
      </c>
      <c r="F10" s="95">
        <f t="shared" si="3"/>
        <v>0</v>
      </c>
      <c r="G10" s="95">
        <f t="shared" si="3"/>
        <v>0</v>
      </c>
      <c r="H10" s="95">
        <f t="shared" si="3"/>
        <v>0</v>
      </c>
      <c r="I10" s="95">
        <f t="shared" si="3"/>
        <v>0</v>
      </c>
      <c r="J10" s="95">
        <f t="shared" si="3"/>
        <v>0</v>
      </c>
      <c r="K10" s="95">
        <f t="shared" si="3"/>
        <v>0</v>
      </c>
      <c r="L10" s="95">
        <f t="shared" si="3"/>
        <v>0</v>
      </c>
      <c r="M10" s="95">
        <f t="shared" si="3"/>
        <v>0</v>
      </c>
      <c r="N10" s="95">
        <f t="shared" si="3"/>
        <v>0</v>
      </c>
      <c r="Q10" s="96"/>
      <c r="R10" s="96"/>
    </row>
    <row r="11" spans="6:16" s="10" customFormat="1" ht="18">
      <c r="F11" s="10">
        <f aca="true" t="shared" si="4" ref="F11:N11">COUNTIF(F5:F9,"&lt;&gt;")</f>
        <v>0</v>
      </c>
      <c r="H11" s="10">
        <f t="shared" si="4"/>
        <v>0</v>
      </c>
      <c r="J11" s="10">
        <f t="shared" si="4"/>
        <v>0</v>
      </c>
      <c r="L11" s="10">
        <f t="shared" si="4"/>
        <v>0</v>
      </c>
      <c r="N11" s="10">
        <f t="shared" si="4"/>
        <v>0</v>
      </c>
      <c r="O11" s="79"/>
      <c r="P11" s="79"/>
    </row>
    <row r="12" spans="6:16" s="10" customFormat="1" ht="18">
      <c r="F12" s="10" t="e">
        <f>F10/F11</f>
        <v>#DIV/0!</v>
      </c>
      <c r="H12" s="10" t="e">
        <f>H10/H11</f>
        <v>#DIV/0!</v>
      </c>
      <c r="J12" s="10" t="e">
        <f>J10/J11</f>
        <v>#DIV/0!</v>
      </c>
      <c r="L12" s="10" t="e">
        <f>L10/L11</f>
        <v>#DIV/0!</v>
      </c>
      <c r="N12" s="10" t="e">
        <f>N10/N11</f>
        <v>#DIV/0!</v>
      </c>
      <c r="O12" s="79"/>
      <c r="P12" s="79"/>
    </row>
    <row r="13" ht="14.25"/>
    <row r="14" ht="14.25" hidden="1"/>
    <row r="15" ht="14.25" hidden="1"/>
    <row r="16" ht="14.25" hidden="1"/>
    <row r="17" ht="14.25" hidden="1"/>
    <row r="18" ht="14.25" hidden="1"/>
    <row r="19" ht="14.25" hidden="1"/>
    <row r="20" ht="14.25" hidden="1"/>
    <row r="21" ht="14.25" hidden="1"/>
    <row r="22" ht="14.25" hidden="1"/>
    <row r="23" ht="14.25" hidden="1"/>
    <row r="24" ht="14.25" hidden="1"/>
    <row r="25" ht="14.25" hidden="1"/>
    <row r="26" ht="14.25" hidden="1"/>
    <row r="27" ht="14.25" hidden="1"/>
    <row r="28" ht="14.25" hidden="1"/>
    <row r="29" ht="14.25" hidden="1"/>
    <row r="30" ht="14.25" hidden="1"/>
    <row r="31" ht="14.25" hidden="1"/>
    <row r="32" ht="14.25" hidden="1"/>
    <row r="33" ht="14.25" hidden="1"/>
    <row r="34" ht="14.25" hidden="1"/>
    <row r="35" ht="14.25" hidden="1"/>
    <row r="36" ht="14.25" hidden="1"/>
    <row r="37" ht="14.25" hidden="1"/>
    <row r="38" ht="14.25" hidden="1"/>
    <row r="39" ht="14.25" hidden="1"/>
    <row r="40" ht="14.25" hidden="1"/>
    <row r="41" ht="14.25" hidden="1"/>
    <row r="42" ht="14.25" hidden="1"/>
    <row r="43" ht="14.25" hidden="1"/>
    <row r="44" ht="14.25" hidden="1"/>
    <row r="45" ht="14.25" hidden="1"/>
    <row r="46" ht="14.25" hidden="1"/>
    <row r="47" ht="14.25" hidden="1"/>
    <row r="48" ht="14.25" hidden="1"/>
    <row r="49" ht="14.25" hidden="1"/>
    <row r="50" ht="14.25" hidden="1"/>
    <row r="51" ht="14.25" hidden="1"/>
    <row r="52" ht="14.25" hidden="1"/>
    <row r="53" ht="14.25" hidden="1"/>
    <row r="54" ht="14.25" hidden="1"/>
    <row r="55" ht="14.25" hidden="1"/>
    <row r="56" ht="14.25" hidden="1"/>
    <row r="57" ht="14.25" hidden="1"/>
    <row r="58" ht="14.25" hidden="1"/>
    <row r="59" ht="14.25" hidden="1"/>
    <row r="60" ht="14.25" hidden="1"/>
    <row r="61" ht="14.25" hidden="1"/>
    <row r="62" ht="14.25" hidden="1"/>
    <row r="63" ht="14.25" hidden="1"/>
    <row r="64" ht="14.25" hidden="1"/>
    <row r="65" ht="14.25" hidden="1"/>
    <row r="66" ht="14.25" hidden="1"/>
    <row r="67" ht="14.25" hidden="1"/>
    <row r="68" ht="14.25" hidden="1"/>
    <row r="69" ht="14.25" hidden="1"/>
    <row r="70" ht="14.25" hidden="1"/>
    <row r="71" ht="14.25" hidden="1"/>
    <row r="72" ht="14.25" hidden="1"/>
    <row r="73" ht="14.25" hidden="1"/>
    <row r="74" ht="14.25" hidden="1"/>
    <row r="75" ht="14.25" hidden="1"/>
    <row r="76" ht="14.25" hidden="1"/>
    <row r="77" ht="14.25" hidden="1"/>
    <row r="78" ht="14.25" hidden="1"/>
    <row r="79" ht="14.25" hidden="1"/>
    <row r="80" ht="14.25" hidden="1"/>
    <row r="81" ht="14.25" hidden="1"/>
    <row r="82" ht="14.25" hidden="1"/>
    <row r="83" ht="14.25" hidden="1"/>
    <row r="84" ht="14.25" hidden="1"/>
    <row r="85" ht="14.25" hidden="1"/>
    <row r="86" ht="14.25" hidden="1"/>
    <row r="87" ht="14.25" hidden="1"/>
    <row r="88" ht="14.25" hidden="1"/>
    <row r="89" ht="14.25" hidden="1"/>
    <row r="90" ht="14.25" hidden="1"/>
    <row r="91" ht="14.25" hidden="1"/>
    <row r="92" ht="14.25" hidden="1"/>
    <row r="93" ht="14.25" hidden="1"/>
    <row r="94" ht="14.25" hidden="1"/>
    <row r="95" ht="14.25" hidden="1"/>
    <row r="96" ht="14.25" hidden="1"/>
    <row r="97" ht="14.25" hidden="1"/>
    <row r="98" ht="14.25" hidden="1"/>
    <row r="99" ht="14.25" hidden="1"/>
    <row r="100" ht="14.25" hidden="1"/>
    <row r="101" spans="1:42" ht="18" hidden="1">
      <c r="A101" s="2" t="s">
        <v>51</v>
      </c>
      <c r="B101" s="2" t="s">
        <v>51</v>
      </c>
      <c r="C101" s="2" t="s">
        <v>51</v>
      </c>
      <c r="D101" s="2" t="s">
        <v>51</v>
      </c>
      <c r="E101" s="2" t="s">
        <v>51</v>
      </c>
      <c r="F101" s="2" t="s">
        <v>51</v>
      </c>
      <c r="G101" s="2" t="s">
        <v>51</v>
      </c>
      <c r="H101" s="2" t="s">
        <v>51</v>
      </c>
      <c r="I101" s="2" t="s">
        <v>51</v>
      </c>
      <c r="J101" s="2" t="s">
        <v>51</v>
      </c>
      <c r="K101" s="2" t="s">
        <v>51</v>
      </c>
      <c r="L101" s="2" t="s">
        <v>51</v>
      </c>
      <c r="M101" s="2" t="s">
        <v>51</v>
      </c>
      <c r="N101" s="2" t="s">
        <v>51</v>
      </c>
      <c r="O101" s="2" t="s">
        <v>51</v>
      </c>
      <c r="P101" s="2" t="s">
        <v>51</v>
      </c>
      <c r="Q101" s="10" t="s">
        <v>51</v>
      </c>
      <c r="R101" s="10" t="s">
        <v>51</v>
      </c>
      <c r="S101" s="2" t="s">
        <v>51</v>
      </c>
      <c r="T101" s="2" t="s">
        <v>51</v>
      </c>
      <c r="U101" s="2" t="s">
        <v>51</v>
      </c>
      <c r="V101" s="2" t="s">
        <v>51</v>
      </c>
      <c r="W101" s="2" t="s">
        <v>51</v>
      </c>
      <c r="X101" s="2" t="s">
        <v>51</v>
      </c>
      <c r="Y101" s="2" t="s">
        <v>51</v>
      </c>
      <c r="Z101" s="2" t="s">
        <v>51</v>
      </c>
      <c r="AA101" s="2" t="s">
        <v>51</v>
      </c>
      <c r="AB101" s="2" t="s">
        <v>51</v>
      </c>
      <c r="AC101" s="2" t="s">
        <v>51</v>
      </c>
      <c r="AD101" s="2" t="s">
        <v>51</v>
      </c>
      <c r="AE101" s="2" t="s">
        <v>51</v>
      </c>
      <c r="AF101" s="2" t="s">
        <v>51</v>
      </c>
      <c r="AG101" s="2" t="s">
        <v>51</v>
      </c>
      <c r="AH101" s="2" t="s">
        <v>51</v>
      </c>
      <c r="AI101" s="2" t="s">
        <v>51</v>
      </c>
      <c r="AJ101" s="2" t="s">
        <v>51</v>
      </c>
      <c r="AK101" s="2" t="s">
        <v>51</v>
      </c>
      <c r="AL101" s="2" t="s">
        <v>51</v>
      </c>
      <c r="AM101" s="2" t="s">
        <v>51</v>
      </c>
      <c r="AN101" s="2" t="s">
        <v>51</v>
      </c>
      <c r="AO101" s="2" t="s">
        <v>51</v>
      </c>
      <c r="AP101" s="2" t="s">
        <v>51</v>
      </c>
    </row>
    <row r="102" spans="2:6" ht="18" hidden="1">
      <c r="B102" s="41" t="s">
        <v>88</v>
      </c>
      <c r="C102" s="41" t="s">
        <v>89</v>
      </c>
      <c r="D102" s="41" t="s">
        <v>90</v>
      </c>
      <c r="F102" s="2" t="s">
        <v>42</v>
      </c>
    </row>
    <row r="103" spans="2:6" ht="18" hidden="1">
      <c r="B103" s="2">
        <f>E2</f>
        <v>0</v>
      </c>
      <c r="C103" s="2">
        <f>F10</f>
        <v>0</v>
      </c>
      <c r="D103" s="2">
        <f>E10</f>
        <v>0</v>
      </c>
      <c r="F103" s="2" t="e">
        <f>F12</f>
        <v>#DIV/0!</v>
      </c>
    </row>
    <row r="104" spans="2:6" ht="18" hidden="1">
      <c r="B104" s="2">
        <f>G2</f>
        <v>0</v>
      </c>
      <c r="C104" s="2">
        <f>H10</f>
        <v>0</v>
      </c>
      <c r="D104" s="2">
        <f>G10</f>
        <v>0</v>
      </c>
      <c r="F104" s="2" t="e">
        <f>H12</f>
        <v>#DIV/0!</v>
      </c>
    </row>
    <row r="105" spans="2:6" ht="18" hidden="1">
      <c r="B105" s="2">
        <f>I2</f>
        <v>0</v>
      </c>
      <c r="C105" s="2">
        <f>J10</f>
        <v>0</v>
      </c>
      <c r="D105" s="2">
        <f>I10</f>
        <v>0</v>
      </c>
      <c r="F105" s="2" t="e">
        <f>J12</f>
        <v>#DIV/0!</v>
      </c>
    </row>
    <row r="106" spans="2:6" ht="18" hidden="1">
      <c r="B106" s="2">
        <f>K2</f>
        <v>0</v>
      </c>
      <c r="C106" s="2">
        <f>L10</f>
        <v>0</v>
      </c>
      <c r="D106" s="2">
        <f>K10</f>
        <v>0</v>
      </c>
      <c r="F106" s="2" t="e">
        <f>L12</f>
        <v>#DIV/0!</v>
      </c>
    </row>
    <row r="107" spans="2:6" ht="18" hidden="1">
      <c r="B107" s="2">
        <f>M2</f>
        <v>0</v>
      </c>
      <c r="C107" s="2">
        <f>N10</f>
        <v>0</v>
      </c>
      <c r="D107" s="2">
        <f>M10</f>
        <v>0</v>
      </c>
      <c r="F107" s="2" t="e">
        <f>N12</f>
        <v>#DIV/0!</v>
      </c>
    </row>
    <row r="108" spans="2:6" ht="18" hidden="1">
      <c r="B108" s="2">
        <f>C5</f>
        <v>0</v>
      </c>
      <c r="C108" s="2">
        <f>O5</f>
        <v>0</v>
      </c>
      <c r="D108" s="2">
        <f aca="true" t="shared" si="5" ref="D108:D112">P5</f>
        <v>0</v>
      </c>
      <c r="F108" s="2" t="e">
        <f>R5</f>
        <v>#DIV/0!</v>
      </c>
    </row>
    <row r="109" spans="2:6" ht="18" hidden="1">
      <c r="B109" s="2">
        <f aca="true" t="shared" si="6" ref="B109:B112">C6</f>
        <v>0</v>
      </c>
      <c r="C109" s="2">
        <f aca="true" t="shared" si="7" ref="C109:C112">O6</f>
        <v>0</v>
      </c>
      <c r="D109" s="2">
        <f t="shared" si="5"/>
        <v>0</v>
      </c>
      <c r="F109" s="2" t="e">
        <f aca="true" t="shared" si="8" ref="F109:F112">R6</f>
        <v>#DIV/0!</v>
      </c>
    </row>
    <row r="110" spans="2:6" ht="18" hidden="1">
      <c r="B110" s="2">
        <f t="shared" si="6"/>
        <v>0</v>
      </c>
      <c r="C110" s="2">
        <f t="shared" si="7"/>
        <v>0</v>
      </c>
      <c r="D110" s="2">
        <f t="shared" si="5"/>
        <v>0</v>
      </c>
      <c r="F110" s="2" t="e">
        <f t="shared" si="8"/>
        <v>#DIV/0!</v>
      </c>
    </row>
    <row r="111" spans="2:6" ht="18" hidden="1">
      <c r="B111" s="2">
        <f t="shared" si="6"/>
        <v>0</v>
      </c>
      <c r="C111" s="2">
        <f t="shared" si="7"/>
        <v>0</v>
      </c>
      <c r="D111" s="2">
        <f t="shared" si="5"/>
        <v>0</v>
      </c>
      <c r="F111" s="2" t="e">
        <f t="shared" si="8"/>
        <v>#DIV/0!</v>
      </c>
    </row>
    <row r="112" spans="2:6" ht="18" hidden="1">
      <c r="B112" s="2">
        <f t="shared" si="6"/>
        <v>0</v>
      </c>
      <c r="C112" s="2">
        <f t="shared" si="7"/>
        <v>0</v>
      </c>
      <c r="D112" s="2">
        <f t="shared" si="5"/>
        <v>0</v>
      </c>
      <c r="F112" s="2" t="e">
        <f t="shared" si="8"/>
        <v>#DIV/0!</v>
      </c>
    </row>
    <row r="113" ht="14.25" hidden="1"/>
  </sheetData>
  <sheetProtection sheet="1" objects="1" scenarios="1" formatColumns="0" formatRows="0"/>
  <mergeCells count="12">
    <mergeCell ref="E4:F4"/>
    <mergeCell ref="G4:H4"/>
    <mergeCell ref="I4:J4"/>
    <mergeCell ref="K4:L4"/>
    <mergeCell ref="M4:N4"/>
    <mergeCell ref="O4:P4"/>
    <mergeCell ref="D2:D3"/>
    <mergeCell ref="E2:F3"/>
    <mergeCell ref="G2:H3"/>
    <mergeCell ref="I2:J3"/>
    <mergeCell ref="K2:L3"/>
    <mergeCell ref="M2:N3"/>
  </mergeCells>
  <printOptions/>
  <pageMargins left="0.7" right="0.7" top="0.75" bottom="0.75" header="0.3" footer="0.3"/>
  <pageSetup horizontalDpi="360" verticalDpi="360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AP112"/>
  <sheetViews>
    <sheetView showGridLines="0" zoomScale="67" zoomScaleNormal="67" zoomScaleSheetLayoutView="100" workbookViewId="0" topLeftCell="A1">
      <selection activeCell="R1" sqref="R1:IV65536"/>
    </sheetView>
  </sheetViews>
  <sheetFormatPr defaultColWidth="0" defaultRowHeight="15" zeroHeight="1"/>
  <cols>
    <col min="1" max="1" width="32.7109375" style="2" customWidth="1"/>
    <col min="2" max="2" width="20.7109375" style="2" customWidth="1"/>
    <col min="3" max="3" width="8.7109375" style="2" customWidth="1"/>
    <col min="4" max="4" width="26.7109375" style="2" customWidth="1"/>
    <col min="5" max="14" width="8.7109375" style="2" customWidth="1"/>
    <col min="15" max="16" width="12.7109375" style="3" customWidth="1"/>
    <col min="17" max="17" width="8.7109375" style="10" customWidth="1"/>
    <col min="18" max="18" width="9.421875" style="10" hidden="1" customWidth="1"/>
    <col min="19" max="42" width="0" style="2" hidden="1" customWidth="1"/>
    <col min="43" max="16384" width="8.7109375" style="2" hidden="1" customWidth="1"/>
  </cols>
  <sheetData>
    <row r="1" spans="1:2" ht="18.75">
      <c r="A1" s="4"/>
      <c r="B1" s="4"/>
    </row>
    <row r="2" spans="1:14" ht="23.25" customHeight="1">
      <c r="A2" s="4"/>
      <c r="B2" s="4"/>
      <c r="C2" s="83"/>
      <c r="D2" s="84" t="s">
        <v>84</v>
      </c>
      <c r="E2" s="85"/>
      <c r="F2" s="86"/>
      <c r="G2" s="85"/>
      <c r="H2" s="86"/>
      <c r="I2" s="85"/>
      <c r="J2" s="86"/>
      <c r="K2" s="85"/>
      <c r="L2" s="86"/>
      <c r="M2" s="85"/>
      <c r="N2" s="86"/>
    </row>
    <row r="3" spans="1:14" ht="36.75">
      <c r="A3" s="4"/>
      <c r="B3" s="4"/>
      <c r="C3" s="87"/>
      <c r="D3" s="88"/>
      <c r="E3" s="89"/>
      <c r="F3" s="90"/>
      <c r="G3" s="89"/>
      <c r="H3" s="90"/>
      <c r="I3" s="89"/>
      <c r="J3" s="90"/>
      <c r="K3" s="89"/>
      <c r="L3" s="90"/>
      <c r="M3" s="89"/>
      <c r="N3" s="90"/>
    </row>
    <row r="4" spans="2:18" s="1" customFormat="1" ht="129.75" customHeight="1">
      <c r="B4" s="10"/>
      <c r="C4" s="91" t="s">
        <v>84</v>
      </c>
      <c r="D4" s="78" t="s">
        <v>85</v>
      </c>
      <c r="E4" s="13">
        <f>_xlfn.IFERROR(VLOOKUP($E2,'PRIPREMA (STATUS)'!$A$5:$F$128,2)&amp;" "&amp;VLOOKUP($E2,'PRIPREMA (STATUS)'!$A$5:$F$128,3),"")</f>
      </c>
      <c r="F4" s="14"/>
      <c r="G4" s="13">
        <f>_xlfn.IFERROR(VLOOKUP(G2,'PRIPREMA (STATUS)'!$A$5:$F$128,2)&amp;" "&amp;VLOOKUP(G2,'PRIPREMA (STATUS)'!$A$5:$F$128,3),"")</f>
      </c>
      <c r="H4" s="14"/>
      <c r="I4" s="13">
        <f>_xlfn.IFERROR(VLOOKUP(I2,'PRIPREMA (STATUS)'!$A$5:$F$128,2)&amp;" "&amp;VLOOKUP(I2,'PRIPREMA (STATUS)'!$A$5:$F$128,3),"")</f>
      </c>
      <c r="J4" s="14"/>
      <c r="K4" s="13">
        <f>_xlfn.IFERROR(VLOOKUP(K2,'PRIPREMA (STATUS)'!$A$5:$F$128,2)&amp;" "&amp;VLOOKUP(K2,'PRIPREMA (STATUS)'!$A$5:$F$128,3),"")</f>
      </c>
      <c r="L4" s="14"/>
      <c r="M4" s="13">
        <f>_xlfn.IFERROR(VLOOKUP(M2,'PRIPREMA (STATUS)'!$A$5:$F$128,2)&amp;" "&amp;VLOOKUP(M2,'PRIPREMA (STATUS)'!$A$5:$F$128,3),"")</f>
      </c>
      <c r="N4" s="14"/>
      <c r="O4" s="37" t="s">
        <v>86</v>
      </c>
      <c r="P4" s="38"/>
      <c r="Q4" s="80"/>
      <c r="R4" s="80"/>
    </row>
    <row r="5" spans="2:18" ht="45" customHeight="1">
      <c r="B5" s="15"/>
      <c r="C5" s="16"/>
      <c r="D5" s="17">
        <f>_xlfn.IFERROR(VLOOKUP(C5,'PRIPREMA (STATUS)'!$A$5:$F$128,2)&amp;" "&amp;VLOOKUP(C5,'PRIPREMA (STATUS)'!$A$5:$F$128,3),"")</f>
      </c>
      <c r="E5" s="92"/>
      <c r="F5" s="93"/>
      <c r="G5" s="92"/>
      <c r="H5" s="93"/>
      <c r="I5" s="92"/>
      <c r="J5" s="93"/>
      <c r="K5" s="92"/>
      <c r="L5" s="93"/>
      <c r="M5" s="92"/>
      <c r="N5" s="93"/>
      <c r="O5" s="39">
        <f aca="true" t="shared" si="0" ref="O5:P9">SUM(E5,G5,I5,K5,M5)</f>
        <v>0</v>
      </c>
      <c r="P5" s="39">
        <f t="shared" si="0"/>
        <v>0</v>
      </c>
      <c r="Q5" s="10">
        <f>COUNTIF(E5:N5,"&lt;&gt;")/2</f>
        <v>0</v>
      </c>
      <c r="R5" s="10" t="e">
        <f>O5/Q5</f>
        <v>#DIV/0!</v>
      </c>
    </row>
    <row r="6" spans="2:18" ht="45" customHeight="1">
      <c r="B6" s="15"/>
      <c r="C6" s="16"/>
      <c r="D6" s="22">
        <f>_xlfn.IFERROR(VLOOKUP(C6,'PRIPREMA (STATUS)'!$A$5:$F$128,2)&amp;" "&amp;VLOOKUP(C6,'PRIPREMA (STATUS)'!$A$5:$F$128,3),"")</f>
      </c>
      <c r="E6" s="66"/>
      <c r="F6" s="67"/>
      <c r="G6" s="66"/>
      <c r="H6" s="67"/>
      <c r="I6" s="66"/>
      <c r="J6" s="67"/>
      <c r="K6" s="66"/>
      <c r="L6" s="67"/>
      <c r="M6" s="66"/>
      <c r="N6" s="67"/>
      <c r="O6" s="39">
        <f t="shared" si="0"/>
        <v>0</v>
      </c>
      <c r="P6" s="39">
        <f t="shared" si="0"/>
        <v>0</v>
      </c>
      <c r="Q6" s="10">
        <f aca="true" t="shared" si="1" ref="Q6:Q9">COUNTIF(E6:N6,"&lt;&gt;")/2</f>
        <v>0</v>
      </c>
      <c r="R6" s="10" t="e">
        <f aca="true" t="shared" si="2" ref="R6:R9">O6/Q6</f>
        <v>#DIV/0!</v>
      </c>
    </row>
    <row r="7" spans="2:18" ht="45" customHeight="1">
      <c r="B7" s="15"/>
      <c r="C7" s="16"/>
      <c r="D7" s="22">
        <f>_xlfn.IFERROR(VLOOKUP(C7,'PRIPREMA (STATUS)'!$A$5:$F$128,2)&amp;" "&amp;VLOOKUP(C7,'PRIPREMA (STATUS)'!$A$5:$F$128,3),"")</f>
      </c>
      <c r="E7" s="66"/>
      <c r="F7" s="67"/>
      <c r="G7" s="66"/>
      <c r="H7" s="67"/>
      <c r="I7" s="66"/>
      <c r="J7" s="67"/>
      <c r="K7" s="66"/>
      <c r="L7" s="67"/>
      <c r="M7" s="66"/>
      <c r="N7" s="67"/>
      <c r="O7" s="39">
        <f t="shared" si="0"/>
        <v>0</v>
      </c>
      <c r="P7" s="39">
        <f t="shared" si="0"/>
        <v>0</v>
      </c>
      <c r="Q7" s="10">
        <f t="shared" si="1"/>
        <v>0</v>
      </c>
      <c r="R7" s="10" t="e">
        <f t="shared" si="2"/>
        <v>#DIV/0!</v>
      </c>
    </row>
    <row r="8" spans="2:18" ht="45" customHeight="1">
      <c r="B8" s="15"/>
      <c r="C8" s="16"/>
      <c r="D8" s="22">
        <f>_xlfn.IFERROR(VLOOKUP(C8,'PRIPREMA (STATUS)'!$A$5:$F$128,2)&amp;" "&amp;VLOOKUP(C8,'PRIPREMA (STATUS)'!$A$5:$F$128,3),"")</f>
      </c>
      <c r="E8" s="66"/>
      <c r="F8" s="67"/>
      <c r="G8" s="66"/>
      <c r="H8" s="67"/>
      <c r="I8" s="66"/>
      <c r="J8" s="67"/>
      <c r="K8" s="66"/>
      <c r="L8" s="67"/>
      <c r="M8" s="66"/>
      <c r="N8" s="67"/>
      <c r="O8" s="39">
        <f t="shared" si="0"/>
        <v>0</v>
      </c>
      <c r="P8" s="39">
        <f t="shared" si="0"/>
        <v>0</v>
      </c>
      <c r="Q8" s="10">
        <f t="shared" si="1"/>
        <v>0</v>
      </c>
      <c r="R8" s="10" t="e">
        <f t="shared" si="2"/>
        <v>#DIV/0!</v>
      </c>
    </row>
    <row r="9" spans="2:18" ht="45" customHeight="1">
      <c r="B9" s="15"/>
      <c r="C9" s="16"/>
      <c r="D9" s="22">
        <f>_xlfn.IFERROR(VLOOKUP(C9,'PRIPREMA (STATUS)'!$A$5:$F$128,2)&amp;" "&amp;VLOOKUP(C9,'PRIPREMA (STATUS)'!$A$5:$F$128,3),"")</f>
      </c>
      <c r="E9" s="66"/>
      <c r="F9" s="67"/>
      <c r="G9" s="66"/>
      <c r="H9" s="67"/>
      <c r="I9" s="66"/>
      <c r="J9" s="67"/>
      <c r="K9" s="66"/>
      <c r="L9" s="67"/>
      <c r="M9" s="66"/>
      <c r="N9" s="67"/>
      <c r="O9" s="39">
        <f t="shared" si="0"/>
        <v>0</v>
      </c>
      <c r="P9" s="39">
        <f t="shared" si="0"/>
        <v>0</v>
      </c>
      <c r="Q9" s="10">
        <f t="shared" si="1"/>
        <v>0</v>
      </c>
      <c r="R9" s="10" t="e">
        <f t="shared" si="2"/>
        <v>#DIV/0!</v>
      </c>
    </row>
    <row r="10" spans="4:18" s="82" customFormat="1" ht="33" customHeight="1">
      <c r="D10" s="94" t="s">
        <v>87</v>
      </c>
      <c r="E10" s="95">
        <f aca="true" t="shared" si="3" ref="E10:N10">SUM(E5:E9)</f>
        <v>0</v>
      </c>
      <c r="F10" s="95">
        <f t="shared" si="3"/>
        <v>0</v>
      </c>
      <c r="G10" s="95">
        <f t="shared" si="3"/>
        <v>0</v>
      </c>
      <c r="H10" s="95">
        <f t="shared" si="3"/>
        <v>0</v>
      </c>
      <c r="I10" s="95">
        <f t="shared" si="3"/>
        <v>0</v>
      </c>
      <c r="J10" s="95">
        <f t="shared" si="3"/>
        <v>0</v>
      </c>
      <c r="K10" s="95">
        <f t="shared" si="3"/>
        <v>0</v>
      </c>
      <c r="L10" s="95">
        <f t="shared" si="3"/>
        <v>0</v>
      </c>
      <c r="M10" s="95">
        <f t="shared" si="3"/>
        <v>0</v>
      </c>
      <c r="N10" s="95">
        <f t="shared" si="3"/>
        <v>0</v>
      </c>
      <c r="Q10" s="96"/>
      <c r="R10" s="96"/>
    </row>
    <row r="11" spans="6:16" s="10" customFormat="1" ht="18">
      <c r="F11" s="10">
        <f aca="true" t="shared" si="4" ref="F11:N11">COUNTIF(F5:F9,"&lt;&gt;")</f>
        <v>0</v>
      </c>
      <c r="H11" s="10">
        <f t="shared" si="4"/>
        <v>0</v>
      </c>
      <c r="J11" s="10">
        <f t="shared" si="4"/>
        <v>0</v>
      </c>
      <c r="L11" s="10">
        <f t="shared" si="4"/>
        <v>0</v>
      </c>
      <c r="N11" s="10">
        <f t="shared" si="4"/>
        <v>0</v>
      </c>
      <c r="O11" s="79"/>
      <c r="P11" s="79"/>
    </row>
    <row r="12" spans="6:16" s="10" customFormat="1" ht="18">
      <c r="F12" s="10" t="e">
        <f>F10/F11</f>
        <v>#DIV/0!</v>
      </c>
      <c r="H12" s="10" t="e">
        <f>H10/H11</f>
        <v>#DIV/0!</v>
      </c>
      <c r="J12" s="10" t="e">
        <f>J10/J11</f>
        <v>#DIV/0!</v>
      </c>
      <c r="L12" s="10" t="e">
        <f>L10/L11</f>
        <v>#DIV/0!</v>
      </c>
      <c r="N12" s="10" t="e">
        <f>N10/N11</f>
        <v>#DIV/0!</v>
      </c>
      <c r="O12" s="79"/>
      <c r="P12" s="79"/>
    </row>
    <row r="13" ht="14.25" hidden="1"/>
    <row r="14" ht="14.25" hidden="1"/>
    <row r="15" ht="14.25" hidden="1"/>
    <row r="16" ht="14.25" hidden="1"/>
    <row r="17" ht="14.25" hidden="1"/>
    <row r="18" ht="14.25" hidden="1"/>
    <row r="19" ht="14.25" hidden="1"/>
    <row r="20" ht="14.25" hidden="1"/>
    <row r="21" ht="14.25" hidden="1"/>
    <row r="22" ht="14.25" hidden="1"/>
    <row r="23" ht="14.25" hidden="1"/>
    <row r="24" ht="14.25" hidden="1"/>
    <row r="25" ht="14.25" hidden="1"/>
    <row r="26" ht="14.25" hidden="1"/>
    <row r="27" ht="14.25" hidden="1"/>
    <row r="28" ht="14.25" hidden="1"/>
    <row r="29" ht="14.25" hidden="1"/>
    <row r="30" ht="14.25" hidden="1"/>
    <row r="31" ht="14.25" hidden="1"/>
    <row r="32" ht="14.25" hidden="1"/>
    <row r="33" ht="14.25" hidden="1"/>
    <row r="34" ht="14.25" hidden="1"/>
    <row r="35" ht="14.25" hidden="1"/>
    <row r="36" ht="14.25" hidden="1"/>
    <row r="37" ht="14.25" hidden="1"/>
    <row r="38" ht="14.25" hidden="1"/>
    <row r="39" ht="14.25" hidden="1"/>
    <row r="40" ht="14.25" hidden="1"/>
    <row r="41" ht="14.25" hidden="1"/>
    <row r="42" ht="14.25" hidden="1"/>
    <row r="43" ht="14.25" hidden="1"/>
    <row r="44" ht="14.25" hidden="1"/>
    <row r="45" ht="14.25" hidden="1"/>
    <row r="46" ht="14.25" hidden="1"/>
    <row r="47" ht="14.25" hidden="1"/>
    <row r="48" ht="14.25" hidden="1"/>
    <row r="49" ht="14.25" hidden="1"/>
    <row r="50" ht="14.25" hidden="1"/>
    <row r="51" ht="14.25" hidden="1"/>
    <row r="52" ht="14.25" hidden="1"/>
    <row r="53" ht="14.25" hidden="1"/>
    <row r="54" ht="14.25" hidden="1"/>
    <row r="55" ht="14.25" hidden="1"/>
    <row r="56" ht="14.25" hidden="1"/>
    <row r="57" ht="14.25" hidden="1"/>
    <row r="58" ht="14.25" hidden="1"/>
    <row r="59" ht="14.25" hidden="1"/>
    <row r="60" ht="14.25" hidden="1"/>
    <row r="61" ht="14.25" hidden="1"/>
    <row r="62" ht="14.25" hidden="1"/>
    <row r="63" ht="14.25" hidden="1"/>
    <row r="64" ht="14.25" hidden="1"/>
    <row r="65" ht="14.25" hidden="1"/>
    <row r="66" ht="14.25" hidden="1"/>
    <row r="67" ht="14.25" hidden="1"/>
    <row r="68" ht="14.25" hidden="1"/>
    <row r="69" ht="14.25" hidden="1"/>
    <row r="70" ht="14.25" hidden="1"/>
    <row r="71" ht="14.25" hidden="1"/>
    <row r="72" ht="14.25" hidden="1"/>
    <row r="73" ht="14.25" hidden="1"/>
    <row r="74" ht="14.25" hidden="1"/>
    <row r="75" ht="14.25" hidden="1"/>
    <row r="76" ht="14.25" hidden="1"/>
    <row r="77" ht="14.25" hidden="1"/>
    <row r="78" ht="14.25" hidden="1"/>
    <row r="79" ht="14.25" hidden="1"/>
    <row r="80" ht="14.25" hidden="1"/>
    <row r="81" ht="14.25" hidden="1"/>
    <row r="82" ht="14.25" hidden="1"/>
    <row r="83" ht="14.25" hidden="1"/>
    <row r="84" ht="14.25" hidden="1"/>
    <row r="85" ht="14.25" hidden="1"/>
    <row r="86" ht="14.25" hidden="1"/>
    <row r="87" ht="14.25" hidden="1"/>
    <row r="88" ht="14.25" hidden="1"/>
    <row r="89" ht="14.25" hidden="1"/>
    <row r="90" ht="14.25" hidden="1"/>
    <row r="91" ht="14.25" hidden="1"/>
    <row r="92" ht="14.25" hidden="1"/>
    <row r="93" ht="14.25" hidden="1"/>
    <row r="94" ht="14.25" hidden="1"/>
    <row r="95" ht="14.25" hidden="1"/>
    <row r="96" ht="14.25" hidden="1"/>
    <row r="97" ht="14.25" hidden="1"/>
    <row r="98" ht="14.25" hidden="1"/>
    <row r="99" ht="14.25" hidden="1"/>
    <row r="100" ht="14.25" hidden="1"/>
    <row r="101" spans="1:42" ht="18" hidden="1">
      <c r="A101" s="2" t="s">
        <v>51</v>
      </c>
      <c r="B101" s="2" t="s">
        <v>51</v>
      </c>
      <c r="C101" s="2" t="s">
        <v>51</v>
      </c>
      <c r="D101" s="2" t="s">
        <v>51</v>
      </c>
      <c r="E101" s="2" t="s">
        <v>51</v>
      </c>
      <c r="F101" s="2" t="s">
        <v>51</v>
      </c>
      <c r="G101" s="2" t="s">
        <v>51</v>
      </c>
      <c r="H101" s="2" t="s">
        <v>51</v>
      </c>
      <c r="I101" s="2" t="s">
        <v>51</v>
      </c>
      <c r="J101" s="2" t="s">
        <v>51</v>
      </c>
      <c r="K101" s="2" t="s">
        <v>51</v>
      </c>
      <c r="L101" s="2" t="s">
        <v>51</v>
      </c>
      <c r="M101" s="2" t="s">
        <v>51</v>
      </c>
      <c r="N101" s="2" t="s">
        <v>51</v>
      </c>
      <c r="O101" s="2" t="s">
        <v>51</v>
      </c>
      <c r="P101" s="2" t="s">
        <v>51</v>
      </c>
      <c r="Q101" s="10" t="s">
        <v>51</v>
      </c>
      <c r="R101" s="10" t="s">
        <v>51</v>
      </c>
      <c r="S101" s="2" t="s">
        <v>51</v>
      </c>
      <c r="T101" s="2" t="s">
        <v>51</v>
      </c>
      <c r="U101" s="2" t="s">
        <v>51</v>
      </c>
      <c r="V101" s="2" t="s">
        <v>51</v>
      </c>
      <c r="W101" s="2" t="s">
        <v>51</v>
      </c>
      <c r="X101" s="2" t="s">
        <v>51</v>
      </c>
      <c r="Y101" s="2" t="s">
        <v>51</v>
      </c>
      <c r="Z101" s="2" t="s">
        <v>51</v>
      </c>
      <c r="AA101" s="2" t="s">
        <v>51</v>
      </c>
      <c r="AB101" s="2" t="s">
        <v>51</v>
      </c>
      <c r="AC101" s="2" t="s">
        <v>51</v>
      </c>
      <c r="AD101" s="2" t="s">
        <v>51</v>
      </c>
      <c r="AE101" s="2" t="s">
        <v>51</v>
      </c>
      <c r="AF101" s="2" t="s">
        <v>51</v>
      </c>
      <c r="AG101" s="2" t="s">
        <v>51</v>
      </c>
      <c r="AH101" s="2" t="s">
        <v>51</v>
      </c>
      <c r="AI101" s="2" t="s">
        <v>51</v>
      </c>
      <c r="AJ101" s="2" t="s">
        <v>51</v>
      </c>
      <c r="AK101" s="2" t="s">
        <v>51</v>
      </c>
      <c r="AL101" s="2" t="s">
        <v>51</v>
      </c>
      <c r="AM101" s="2" t="s">
        <v>51</v>
      </c>
      <c r="AN101" s="2" t="s">
        <v>51</v>
      </c>
      <c r="AO101" s="2" t="s">
        <v>51</v>
      </c>
      <c r="AP101" s="2" t="s">
        <v>51</v>
      </c>
    </row>
    <row r="102" spans="2:6" ht="18" hidden="1">
      <c r="B102" s="41" t="s">
        <v>88</v>
      </c>
      <c r="C102" s="41" t="s">
        <v>89</v>
      </c>
      <c r="D102" s="41" t="s">
        <v>90</v>
      </c>
      <c r="F102" s="2" t="s">
        <v>42</v>
      </c>
    </row>
    <row r="103" spans="2:6" ht="18" hidden="1">
      <c r="B103" s="2">
        <f>E2</f>
        <v>0</v>
      </c>
      <c r="C103" s="2">
        <f>F10</f>
        <v>0</v>
      </c>
      <c r="D103" s="2">
        <f>E10</f>
        <v>0</v>
      </c>
      <c r="F103" s="2" t="e">
        <f>F12</f>
        <v>#DIV/0!</v>
      </c>
    </row>
    <row r="104" spans="2:6" ht="18" hidden="1">
      <c r="B104" s="2">
        <f>G2</f>
        <v>0</v>
      </c>
      <c r="C104" s="2">
        <f>H10</f>
        <v>0</v>
      </c>
      <c r="D104" s="2">
        <f>G10</f>
        <v>0</v>
      </c>
      <c r="F104" s="2" t="e">
        <f>H12</f>
        <v>#DIV/0!</v>
      </c>
    </row>
    <row r="105" spans="2:6" ht="18" hidden="1">
      <c r="B105" s="2">
        <f>I2</f>
        <v>0</v>
      </c>
      <c r="C105" s="2">
        <f>J10</f>
        <v>0</v>
      </c>
      <c r="D105" s="2">
        <f>I10</f>
        <v>0</v>
      </c>
      <c r="F105" s="2" t="e">
        <f>J12</f>
        <v>#DIV/0!</v>
      </c>
    </row>
    <row r="106" spans="2:6" ht="18" hidden="1">
      <c r="B106" s="2">
        <f>K2</f>
        <v>0</v>
      </c>
      <c r="C106" s="2">
        <f>L10</f>
        <v>0</v>
      </c>
      <c r="D106" s="2">
        <f>K10</f>
        <v>0</v>
      </c>
      <c r="F106" s="2" t="e">
        <f>L12</f>
        <v>#DIV/0!</v>
      </c>
    </row>
    <row r="107" spans="2:6" ht="18" hidden="1">
      <c r="B107" s="2">
        <f>M2</f>
        <v>0</v>
      </c>
      <c r="C107" s="2">
        <f>N10</f>
        <v>0</v>
      </c>
      <c r="D107" s="2">
        <f>M10</f>
        <v>0</v>
      </c>
      <c r="F107" s="2" t="e">
        <f>N12</f>
        <v>#DIV/0!</v>
      </c>
    </row>
    <row r="108" spans="2:6" ht="18" hidden="1">
      <c r="B108" s="2">
        <f>C5</f>
        <v>0</v>
      </c>
      <c r="C108" s="2">
        <f>O5</f>
        <v>0</v>
      </c>
      <c r="D108" s="2">
        <f aca="true" t="shared" si="5" ref="D108:D112">P5</f>
        <v>0</v>
      </c>
      <c r="F108" s="2" t="e">
        <f>R5</f>
        <v>#DIV/0!</v>
      </c>
    </row>
    <row r="109" spans="2:6" ht="18" hidden="1">
      <c r="B109" s="2">
        <f aca="true" t="shared" si="6" ref="B109:B112">C6</f>
        <v>0</v>
      </c>
      <c r="C109" s="2">
        <f aca="true" t="shared" si="7" ref="C109:C112">O6</f>
        <v>0</v>
      </c>
      <c r="D109" s="2">
        <f t="shared" si="5"/>
        <v>0</v>
      </c>
      <c r="F109" s="2" t="e">
        <f aca="true" t="shared" si="8" ref="F109:F112">R6</f>
        <v>#DIV/0!</v>
      </c>
    </row>
    <row r="110" spans="2:6" ht="18" hidden="1">
      <c r="B110" s="2">
        <f t="shared" si="6"/>
        <v>0</v>
      </c>
      <c r="C110" s="2">
        <f t="shared" si="7"/>
        <v>0</v>
      </c>
      <c r="D110" s="2">
        <f t="shared" si="5"/>
        <v>0</v>
      </c>
      <c r="F110" s="2" t="e">
        <f t="shared" si="8"/>
        <v>#DIV/0!</v>
      </c>
    </row>
    <row r="111" spans="2:6" ht="18" hidden="1">
      <c r="B111" s="2">
        <f t="shared" si="6"/>
        <v>0</v>
      </c>
      <c r="C111" s="2">
        <f t="shared" si="7"/>
        <v>0</v>
      </c>
      <c r="D111" s="2">
        <f t="shared" si="5"/>
        <v>0</v>
      </c>
      <c r="F111" s="2" t="e">
        <f t="shared" si="8"/>
        <v>#DIV/0!</v>
      </c>
    </row>
    <row r="112" spans="2:6" ht="18" hidden="1">
      <c r="B112" s="2">
        <f t="shared" si="6"/>
        <v>0</v>
      </c>
      <c r="C112" s="2">
        <f t="shared" si="7"/>
        <v>0</v>
      </c>
      <c r="D112" s="2">
        <f t="shared" si="5"/>
        <v>0</v>
      </c>
      <c r="F112" s="2" t="e">
        <f t="shared" si="8"/>
        <v>#DIV/0!</v>
      </c>
    </row>
    <row r="113" ht="14.25" hidden="1"/>
  </sheetData>
  <sheetProtection sheet="1" objects="1" scenarios="1" formatColumns="0" formatRows="0" selectLockedCells="1"/>
  <mergeCells count="12">
    <mergeCell ref="E4:F4"/>
    <mergeCell ref="G4:H4"/>
    <mergeCell ref="I4:J4"/>
    <mergeCell ref="K4:L4"/>
    <mergeCell ref="M4:N4"/>
    <mergeCell ref="O4:P4"/>
    <mergeCell ref="D2:D3"/>
    <mergeCell ref="E2:F3"/>
    <mergeCell ref="G2:H3"/>
    <mergeCell ref="I2:J3"/>
    <mergeCell ref="K2:L3"/>
    <mergeCell ref="M2:N3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AP112"/>
  <sheetViews>
    <sheetView showGridLines="0" zoomScale="67" zoomScaleNormal="67" zoomScaleSheetLayoutView="100" workbookViewId="0" topLeftCell="A1">
      <selection activeCell="R1" sqref="R1:IV65536"/>
    </sheetView>
  </sheetViews>
  <sheetFormatPr defaultColWidth="0" defaultRowHeight="15" zeroHeight="1"/>
  <cols>
    <col min="1" max="1" width="32.7109375" style="2" customWidth="1"/>
    <col min="2" max="2" width="20.7109375" style="2" customWidth="1"/>
    <col min="3" max="3" width="8.7109375" style="2" customWidth="1"/>
    <col min="4" max="4" width="26.7109375" style="2" customWidth="1"/>
    <col min="5" max="14" width="8.7109375" style="2" customWidth="1"/>
    <col min="15" max="16" width="12.7109375" style="3" customWidth="1"/>
    <col min="17" max="17" width="8.7109375" style="10" customWidth="1"/>
    <col min="18" max="18" width="9.421875" style="10" hidden="1" customWidth="1"/>
    <col min="19" max="42" width="0" style="2" hidden="1" customWidth="1"/>
    <col min="43" max="16384" width="8.7109375" style="2" hidden="1" customWidth="1"/>
  </cols>
  <sheetData>
    <row r="1" spans="1:2" ht="18.75">
      <c r="A1" s="4"/>
      <c r="B1" s="4"/>
    </row>
    <row r="2" spans="1:14" ht="23.25" customHeight="1">
      <c r="A2" s="4"/>
      <c r="B2" s="4"/>
      <c r="C2" s="83"/>
      <c r="D2" s="84" t="s">
        <v>84</v>
      </c>
      <c r="E2" s="85"/>
      <c r="F2" s="86"/>
      <c r="G2" s="85"/>
      <c r="H2" s="86"/>
      <c r="I2" s="85"/>
      <c r="J2" s="86"/>
      <c r="K2" s="85"/>
      <c r="L2" s="86"/>
      <c r="M2" s="85"/>
      <c r="N2" s="86"/>
    </row>
    <row r="3" spans="1:14" ht="36.75">
      <c r="A3" s="4"/>
      <c r="B3" s="4"/>
      <c r="C3" s="87"/>
      <c r="D3" s="88"/>
      <c r="E3" s="89"/>
      <c r="F3" s="90"/>
      <c r="G3" s="89"/>
      <c r="H3" s="90"/>
      <c r="I3" s="89"/>
      <c r="J3" s="90"/>
      <c r="K3" s="89"/>
      <c r="L3" s="90"/>
      <c r="M3" s="89"/>
      <c r="N3" s="90"/>
    </row>
    <row r="4" spans="2:18" s="1" customFormat="1" ht="129.75" customHeight="1">
      <c r="B4" s="10"/>
      <c r="C4" s="91" t="s">
        <v>84</v>
      </c>
      <c r="D4" s="78" t="s">
        <v>85</v>
      </c>
      <c r="E4" s="13">
        <f>_xlfn.IFERROR(VLOOKUP($E2,'PRIPREMA (STATUS)'!$A$5:$F$128,2)&amp;" "&amp;VLOOKUP($E2,'PRIPREMA (STATUS)'!$A$5:$F$128,3),"")</f>
      </c>
      <c r="F4" s="14"/>
      <c r="G4" s="13">
        <f>_xlfn.IFERROR(VLOOKUP(G2,'PRIPREMA (STATUS)'!$A$5:$F$128,2)&amp;" "&amp;VLOOKUP(G2,'PRIPREMA (STATUS)'!$A$5:$F$128,3),"")</f>
      </c>
      <c r="H4" s="14"/>
      <c r="I4" s="13">
        <f>_xlfn.IFERROR(VLOOKUP(I2,'PRIPREMA (STATUS)'!$A$5:$F$128,2)&amp;" "&amp;VLOOKUP(I2,'PRIPREMA (STATUS)'!$A$5:$F$128,3),"")</f>
      </c>
      <c r="J4" s="14"/>
      <c r="K4" s="13">
        <f>_xlfn.IFERROR(VLOOKUP(K2,'PRIPREMA (STATUS)'!$A$5:$F$128,2)&amp;" "&amp;VLOOKUP(K2,'PRIPREMA (STATUS)'!$A$5:$F$128,3),"")</f>
      </c>
      <c r="L4" s="14"/>
      <c r="M4" s="13">
        <f>_xlfn.IFERROR(VLOOKUP(M2,'PRIPREMA (STATUS)'!$A$5:$F$128,2)&amp;" "&amp;VLOOKUP(M2,'PRIPREMA (STATUS)'!$A$5:$F$128,3),"")</f>
      </c>
      <c r="N4" s="14"/>
      <c r="O4" s="37" t="s">
        <v>86</v>
      </c>
      <c r="P4" s="38"/>
      <c r="Q4" s="80"/>
      <c r="R4" s="80"/>
    </row>
    <row r="5" spans="2:18" ht="45" customHeight="1">
      <c r="B5" s="15"/>
      <c r="C5" s="16"/>
      <c r="D5" s="17">
        <f>_xlfn.IFERROR(VLOOKUP(C5,'PRIPREMA (STATUS)'!$A$5:$F$128,2)&amp;" "&amp;VLOOKUP(C5,'PRIPREMA (STATUS)'!$A$5:$F$128,3),"")</f>
      </c>
      <c r="E5" s="92"/>
      <c r="F5" s="93"/>
      <c r="G5" s="92"/>
      <c r="H5" s="93"/>
      <c r="I5" s="92"/>
      <c r="J5" s="93"/>
      <c r="K5" s="92"/>
      <c r="L5" s="93"/>
      <c r="M5" s="92"/>
      <c r="N5" s="93"/>
      <c r="O5" s="39">
        <f aca="true" t="shared" si="0" ref="O5:P9">SUM(E5,G5,I5,K5,M5)</f>
        <v>0</v>
      </c>
      <c r="P5" s="39">
        <f t="shared" si="0"/>
        <v>0</v>
      </c>
      <c r="Q5" s="10">
        <f>COUNTIF(E5:N5,"&lt;&gt;")/2</f>
        <v>0</v>
      </c>
      <c r="R5" s="10" t="e">
        <f>O5/Q5</f>
        <v>#DIV/0!</v>
      </c>
    </row>
    <row r="6" spans="2:18" ht="45" customHeight="1">
      <c r="B6" s="15"/>
      <c r="C6" s="16"/>
      <c r="D6" s="22">
        <f>_xlfn.IFERROR(VLOOKUP(C6,'PRIPREMA (STATUS)'!$A$5:$F$128,2)&amp;" "&amp;VLOOKUP(C6,'PRIPREMA (STATUS)'!$A$5:$F$128,3),"")</f>
      </c>
      <c r="E6" s="66"/>
      <c r="F6" s="67"/>
      <c r="G6" s="66"/>
      <c r="H6" s="67"/>
      <c r="I6" s="66"/>
      <c r="J6" s="67"/>
      <c r="K6" s="66"/>
      <c r="L6" s="67"/>
      <c r="M6" s="66"/>
      <c r="N6" s="67"/>
      <c r="O6" s="39">
        <f t="shared" si="0"/>
        <v>0</v>
      </c>
      <c r="P6" s="39">
        <f t="shared" si="0"/>
        <v>0</v>
      </c>
      <c r="Q6" s="10">
        <f aca="true" t="shared" si="1" ref="Q6:Q9">COUNTIF(E6:N6,"&lt;&gt;")/2</f>
        <v>0</v>
      </c>
      <c r="R6" s="10" t="e">
        <f aca="true" t="shared" si="2" ref="R6:R9">O6/Q6</f>
        <v>#DIV/0!</v>
      </c>
    </row>
    <row r="7" spans="2:18" ht="45" customHeight="1">
      <c r="B7" s="15"/>
      <c r="C7" s="16"/>
      <c r="D7" s="22">
        <f>_xlfn.IFERROR(VLOOKUP(C7,'PRIPREMA (STATUS)'!$A$5:$F$128,2)&amp;" "&amp;VLOOKUP(C7,'PRIPREMA (STATUS)'!$A$5:$F$128,3),"")</f>
      </c>
      <c r="E7" s="66"/>
      <c r="F7" s="67"/>
      <c r="G7" s="66"/>
      <c r="H7" s="67"/>
      <c r="I7" s="66"/>
      <c r="J7" s="67"/>
      <c r="K7" s="66"/>
      <c r="L7" s="67"/>
      <c r="M7" s="66"/>
      <c r="N7" s="67"/>
      <c r="O7" s="39">
        <f t="shared" si="0"/>
        <v>0</v>
      </c>
      <c r="P7" s="39">
        <f t="shared" si="0"/>
        <v>0</v>
      </c>
      <c r="Q7" s="10">
        <f t="shared" si="1"/>
        <v>0</v>
      </c>
      <c r="R7" s="10" t="e">
        <f t="shared" si="2"/>
        <v>#DIV/0!</v>
      </c>
    </row>
    <row r="8" spans="2:18" ht="45" customHeight="1">
      <c r="B8" s="15"/>
      <c r="C8" s="16"/>
      <c r="D8" s="22">
        <f>_xlfn.IFERROR(VLOOKUP(C8,'PRIPREMA (STATUS)'!$A$5:$F$128,2)&amp;" "&amp;VLOOKUP(C8,'PRIPREMA (STATUS)'!$A$5:$F$128,3),"")</f>
      </c>
      <c r="E8" s="66"/>
      <c r="F8" s="67"/>
      <c r="G8" s="66"/>
      <c r="H8" s="67"/>
      <c r="I8" s="66"/>
      <c r="J8" s="67"/>
      <c r="K8" s="66"/>
      <c r="L8" s="67"/>
      <c r="M8" s="66"/>
      <c r="N8" s="67"/>
      <c r="O8" s="39">
        <f t="shared" si="0"/>
        <v>0</v>
      </c>
      <c r="P8" s="39">
        <f t="shared" si="0"/>
        <v>0</v>
      </c>
      <c r="Q8" s="10">
        <f t="shared" si="1"/>
        <v>0</v>
      </c>
      <c r="R8" s="10" t="e">
        <f t="shared" si="2"/>
        <v>#DIV/0!</v>
      </c>
    </row>
    <row r="9" spans="2:18" ht="45" customHeight="1">
      <c r="B9" s="15"/>
      <c r="C9" s="16"/>
      <c r="D9" s="22">
        <f>_xlfn.IFERROR(VLOOKUP(C9,'PRIPREMA (STATUS)'!$A$5:$F$128,2)&amp;" "&amp;VLOOKUP(C9,'PRIPREMA (STATUS)'!$A$5:$F$128,3),"")</f>
      </c>
      <c r="E9" s="66"/>
      <c r="F9" s="67"/>
      <c r="G9" s="66"/>
      <c r="H9" s="67"/>
      <c r="I9" s="66"/>
      <c r="J9" s="67"/>
      <c r="K9" s="66"/>
      <c r="L9" s="67"/>
      <c r="M9" s="66"/>
      <c r="N9" s="67"/>
      <c r="O9" s="39">
        <f t="shared" si="0"/>
        <v>0</v>
      </c>
      <c r="P9" s="39">
        <f t="shared" si="0"/>
        <v>0</v>
      </c>
      <c r="Q9" s="10">
        <f t="shared" si="1"/>
        <v>0</v>
      </c>
      <c r="R9" s="10" t="e">
        <f t="shared" si="2"/>
        <v>#DIV/0!</v>
      </c>
    </row>
    <row r="10" spans="4:18" s="82" customFormat="1" ht="33" customHeight="1">
      <c r="D10" s="94" t="s">
        <v>87</v>
      </c>
      <c r="E10" s="95">
        <f aca="true" t="shared" si="3" ref="E10:N10">SUM(E5:E9)</f>
        <v>0</v>
      </c>
      <c r="F10" s="95">
        <f t="shared" si="3"/>
        <v>0</v>
      </c>
      <c r="G10" s="95">
        <f t="shared" si="3"/>
        <v>0</v>
      </c>
      <c r="H10" s="95">
        <f t="shared" si="3"/>
        <v>0</v>
      </c>
      <c r="I10" s="95">
        <f t="shared" si="3"/>
        <v>0</v>
      </c>
      <c r="J10" s="95">
        <f t="shared" si="3"/>
        <v>0</v>
      </c>
      <c r="K10" s="95">
        <f t="shared" si="3"/>
        <v>0</v>
      </c>
      <c r="L10" s="95">
        <f t="shared" si="3"/>
        <v>0</v>
      </c>
      <c r="M10" s="95">
        <f t="shared" si="3"/>
        <v>0</v>
      </c>
      <c r="N10" s="95">
        <f t="shared" si="3"/>
        <v>0</v>
      </c>
      <c r="Q10" s="96"/>
      <c r="R10" s="96"/>
    </row>
    <row r="11" spans="6:16" s="10" customFormat="1" ht="18">
      <c r="F11" s="10">
        <f aca="true" t="shared" si="4" ref="F11:N11">COUNTIF(F5:F9,"&lt;&gt;")</f>
        <v>0</v>
      </c>
      <c r="H11" s="10">
        <f t="shared" si="4"/>
        <v>0</v>
      </c>
      <c r="J11" s="10">
        <f t="shared" si="4"/>
        <v>0</v>
      </c>
      <c r="L11" s="10">
        <f t="shared" si="4"/>
        <v>0</v>
      </c>
      <c r="N11" s="10">
        <f t="shared" si="4"/>
        <v>0</v>
      </c>
      <c r="O11" s="79"/>
      <c r="P11" s="79"/>
    </row>
    <row r="12" spans="6:16" s="10" customFormat="1" ht="18">
      <c r="F12" s="10" t="e">
        <f>F10/F11</f>
        <v>#DIV/0!</v>
      </c>
      <c r="H12" s="10" t="e">
        <f>H10/H11</f>
        <v>#DIV/0!</v>
      </c>
      <c r="J12" s="10" t="e">
        <f>J10/J11</f>
        <v>#DIV/0!</v>
      </c>
      <c r="L12" s="10" t="e">
        <f>L10/L11</f>
        <v>#DIV/0!</v>
      </c>
      <c r="N12" s="10" t="e">
        <f>N10/N11</f>
        <v>#DIV/0!</v>
      </c>
      <c r="O12" s="79"/>
      <c r="P12" s="79"/>
    </row>
    <row r="13" ht="14.25" hidden="1"/>
    <row r="14" ht="14.25" hidden="1"/>
    <row r="15" ht="14.25" hidden="1"/>
    <row r="16" ht="14.25" hidden="1"/>
    <row r="17" ht="14.25" hidden="1"/>
    <row r="18" ht="14.25" hidden="1"/>
    <row r="19" ht="14.25" hidden="1"/>
    <row r="20" ht="14.25" hidden="1"/>
    <row r="21" ht="14.25" hidden="1"/>
    <row r="22" ht="14.25" hidden="1"/>
    <row r="23" ht="14.25" hidden="1"/>
    <row r="24" ht="14.25" hidden="1"/>
    <row r="25" ht="14.25" hidden="1"/>
    <row r="26" ht="14.25" hidden="1"/>
    <row r="27" ht="14.25" hidden="1"/>
    <row r="28" ht="14.25" hidden="1"/>
    <row r="29" ht="14.25" hidden="1"/>
    <row r="30" ht="14.25" hidden="1"/>
    <row r="31" ht="14.25" hidden="1"/>
    <row r="32" ht="14.25" hidden="1"/>
    <row r="33" ht="14.25" hidden="1"/>
    <row r="34" ht="14.25" hidden="1"/>
    <row r="35" ht="14.25" hidden="1"/>
    <row r="36" ht="14.25" hidden="1"/>
    <row r="37" ht="14.25" hidden="1"/>
    <row r="38" ht="14.25" hidden="1"/>
    <row r="39" ht="14.25" hidden="1"/>
    <row r="40" ht="14.25" hidden="1"/>
    <row r="41" ht="14.25" hidden="1"/>
    <row r="42" ht="14.25" hidden="1"/>
    <row r="43" ht="14.25" hidden="1"/>
    <row r="44" ht="14.25" hidden="1"/>
    <row r="45" ht="14.25" hidden="1"/>
    <row r="46" ht="14.25" hidden="1"/>
    <row r="47" ht="14.25" hidden="1"/>
    <row r="48" ht="14.25" hidden="1"/>
    <row r="49" ht="14.25" hidden="1"/>
    <row r="50" ht="14.25" hidden="1"/>
    <row r="51" ht="14.25" hidden="1"/>
    <row r="52" ht="14.25" hidden="1"/>
    <row r="53" ht="14.25" hidden="1"/>
    <row r="54" ht="14.25" hidden="1"/>
    <row r="55" ht="14.25" hidden="1"/>
    <row r="56" ht="14.25" hidden="1"/>
    <row r="57" ht="14.25" hidden="1"/>
    <row r="58" ht="14.25" hidden="1"/>
    <row r="59" ht="14.25" hidden="1"/>
    <row r="60" ht="14.25" hidden="1"/>
    <row r="61" ht="14.25" hidden="1"/>
    <row r="62" ht="14.25" hidden="1"/>
    <row r="63" ht="14.25" hidden="1"/>
    <row r="64" ht="14.25" hidden="1"/>
    <row r="65" ht="14.25" hidden="1"/>
    <row r="66" ht="14.25" hidden="1"/>
    <row r="67" ht="14.25" hidden="1"/>
    <row r="68" ht="14.25" hidden="1"/>
    <row r="69" ht="14.25" hidden="1"/>
    <row r="70" ht="14.25" hidden="1"/>
    <row r="71" ht="14.25" hidden="1"/>
    <row r="72" ht="14.25" hidden="1"/>
    <row r="73" ht="14.25" hidden="1"/>
    <row r="74" ht="14.25" hidden="1"/>
    <row r="75" ht="14.25" hidden="1"/>
    <row r="76" ht="14.25" hidden="1"/>
    <row r="77" ht="14.25" hidden="1"/>
    <row r="78" ht="14.25" hidden="1"/>
    <row r="79" ht="14.25" hidden="1"/>
    <row r="80" ht="14.25" hidden="1"/>
    <row r="81" ht="14.25" hidden="1"/>
    <row r="82" ht="14.25" hidden="1"/>
    <row r="83" ht="14.25" hidden="1"/>
    <row r="84" ht="14.25" hidden="1"/>
    <row r="85" ht="14.25" hidden="1"/>
    <row r="86" ht="14.25" hidden="1"/>
    <row r="87" ht="14.25" hidden="1"/>
    <row r="88" ht="14.25" hidden="1"/>
    <row r="89" ht="14.25" hidden="1"/>
    <row r="90" ht="14.25" hidden="1"/>
    <row r="91" ht="14.25" hidden="1"/>
    <row r="92" ht="14.25" hidden="1"/>
    <row r="93" ht="14.25" hidden="1"/>
    <row r="94" ht="14.25" hidden="1"/>
    <row r="95" ht="14.25" hidden="1"/>
    <row r="96" ht="14.25" hidden="1"/>
    <row r="97" ht="14.25" hidden="1"/>
    <row r="98" ht="14.25" hidden="1"/>
    <row r="99" ht="14.25" hidden="1"/>
    <row r="100" ht="14.25" hidden="1"/>
    <row r="101" spans="1:42" ht="18" hidden="1">
      <c r="A101" s="2" t="s">
        <v>51</v>
      </c>
      <c r="B101" s="2" t="s">
        <v>51</v>
      </c>
      <c r="C101" s="2" t="s">
        <v>51</v>
      </c>
      <c r="D101" s="2" t="s">
        <v>51</v>
      </c>
      <c r="E101" s="2" t="s">
        <v>51</v>
      </c>
      <c r="F101" s="2" t="s">
        <v>51</v>
      </c>
      <c r="G101" s="2" t="s">
        <v>51</v>
      </c>
      <c r="H101" s="2" t="s">
        <v>51</v>
      </c>
      <c r="I101" s="2" t="s">
        <v>51</v>
      </c>
      <c r="J101" s="2" t="s">
        <v>51</v>
      </c>
      <c r="K101" s="2" t="s">
        <v>51</v>
      </c>
      <c r="L101" s="2" t="s">
        <v>51</v>
      </c>
      <c r="M101" s="2" t="s">
        <v>51</v>
      </c>
      <c r="N101" s="2" t="s">
        <v>51</v>
      </c>
      <c r="O101" s="2" t="s">
        <v>51</v>
      </c>
      <c r="P101" s="2" t="s">
        <v>51</v>
      </c>
      <c r="Q101" s="10" t="s">
        <v>51</v>
      </c>
      <c r="R101" s="10" t="s">
        <v>51</v>
      </c>
      <c r="S101" s="2" t="s">
        <v>51</v>
      </c>
      <c r="T101" s="2" t="s">
        <v>51</v>
      </c>
      <c r="U101" s="2" t="s">
        <v>51</v>
      </c>
      <c r="V101" s="2" t="s">
        <v>51</v>
      </c>
      <c r="W101" s="2" t="s">
        <v>51</v>
      </c>
      <c r="X101" s="2" t="s">
        <v>51</v>
      </c>
      <c r="Y101" s="2" t="s">
        <v>51</v>
      </c>
      <c r="Z101" s="2" t="s">
        <v>51</v>
      </c>
      <c r="AA101" s="2" t="s">
        <v>51</v>
      </c>
      <c r="AB101" s="2" t="s">
        <v>51</v>
      </c>
      <c r="AC101" s="2" t="s">
        <v>51</v>
      </c>
      <c r="AD101" s="2" t="s">
        <v>51</v>
      </c>
      <c r="AE101" s="2" t="s">
        <v>51</v>
      </c>
      <c r="AF101" s="2" t="s">
        <v>51</v>
      </c>
      <c r="AG101" s="2" t="s">
        <v>51</v>
      </c>
      <c r="AH101" s="2" t="s">
        <v>51</v>
      </c>
      <c r="AI101" s="2" t="s">
        <v>51</v>
      </c>
      <c r="AJ101" s="2" t="s">
        <v>51</v>
      </c>
      <c r="AK101" s="2" t="s">
        <v>51</v>
      </c>
      <c r="AL101" s="2" t="s">
        <v>51</v>
      </c>
      <c r="AM101" s="2" t="s">
        <v>51</v>
      </c>
      <c r="AN101" s="2" t="s">
        <v>51</v>
      </c>
      <c r="AO101" s="2" t="s">
        <v>51</v>
      </c>
      <c r="AP101" s="2" t="s">
        <v>51</v>
      </c>
    </row>
    <row r="102" spans="2:6" ht="18" hidden="1">
      <c r="B102" s="41" t="s">
        <v>88</v>
      </c>
      <c r="C102" s="41" t="s">
        <v>89</v>
      </c>
      <c r="D102" s="41" t="s">
        <v>90</v>
      </c>
      <c r="F102" s="2" t="s">
        <v>42</v>
      </c>
    </row>
    <row r="103" spans="2:6" ht="18" hidden="1">
      <c r="B103" s="2">
        <f>E2</f>
        <v>0</v>
      </c>
      <c r="C103" s="2">
        <f>F10</f>
        <v>0</v>
      </c>
      <c r="D103" s="2">
        <f>E10</f>
        <v>0</v>
      </c>
      <c r="F103" s="2" t="e">
        <f>F12</f>
        <v>#DIV/0!</v>
      </c>
    </row>
    <row r="104" spans="2:6" ht="18" hidden="1">
      <c r="B104" s="2">
        <f>G2</f>
        <v>0</v>
      </c>
      <c r="C104" s="2">
        <f>H10</f>
        <v>0</v>
      </c>
      <c r="D104" s="2">
        <f>G10</f>
        <v>0</v>
      </c>
      <c r="F104" s="2" t="e">
        <f>H12</f>
        <v>#DIV/0!</v>
      </c>
    </row>
    <row r="105" spans="2:6" ht="18" hidden="1">
      <c r="B105" s="2">
        <f>I2</f>
        <v>0</v>
      </c>
      <c r="C105" s="2">
        <f>J10</f>
        <v>0</v>
      </c>
      <c r="D105" s="2">
        <f>I10</f>
        <v>0</v>
      </c>
      <c r="F105" s="2" t="e">
        <f>J12</f>
        <v>#DIV/0!</v>
      </c>
    </row>
    <row r="106" spans="2:6" ht="18" hidden="1">
      <c r="B106" s="2">
        <f>K2</f>
        <v>0</v>
      </c>
      <c r="C106" s="2">
        <f>L10</f>
        <v>0</v>
      </c>
      <c r="D106" s="2">
        <f>K10</f>
        <v>0</v>
      </c>
      <c r="F106" s="2" t="e">
        <f>L12</f>
        <v>#DIV/0!</v>
      </c>
    </row>
    <row r="107" spans="2:6" ht="18" hidden="1">
      <c r="B107" s="2">
        <f>M2</f>
        <v>0</v>
      </c>
      <c r="C107" s="2">
        <f>N10</f>
        <v>0</v>
      </c>
      <c r="D107" s="2">
        <f>M10</f>
        <v>0</v>
      </c>
      <c r="F107" s="2" t="e">
        <f>N12</f>
        <v>#DIV/0!</v>
      </c>
    </row>
    <row r="108" spans="2:6" ht="18" hidden="1">
      <c r="B108" s="2">
        <f>C5</f>
        <v>0</v>
      </c>
      <c r="C108" s="2">
        <f>O5</f>
        <v>0</v>
      </c>
      <c r="D108" s="2">
        <f aca="true" t="shared" si="5" ref="D108:D112">P5</f>
        <v>0</v>
      </c>
      <c r="F108" s="2" t="e">
        <f>R5</f>
        <v>#DIV/0!</v>
      </c>
    </row>
    <row r="109" spans="2:6" ht="18" hidden="1">
      <c r="B109" s="2">
        <f aca="true" t="shared" si="6" ref="B109:B112">C6</f>
        <v>0</v>
      </c>
      <c r="C109" s="2">
        <f aca="true" t="shared" si="7" ref="C109:C112">O6</f>
        <v>0</v>
      </c>
      <c r="D109" s="2">
        <f t="shared" si="5"/>
        <v>0</v>
      </c>
      <c r="F109" s="2" t="e">
        <f aca="true" t="shared" si="8" ref="F109:F112">R6</f>
        <v>#DIV/0!</v>
      </c>
    </row>
    <row r="110" spans="2:6" ht="18" hidden="1">
      <c r="B110" s="2">
        <f t="shared" si="6"/>
        <v>0</v>
      </c>
      <c r="C110" s="2">
        <f t="shared" si="7"/>
        <v>0</v>
      </c>
      <c r="D110" s="2">
        <f t="shared" si="5"/>
        <v>0</v>
      </c>
      <c r="F110" s="2" t="e">
        <f t="shared" si="8"/>
        <v>#DIV/0!</v>
      </c>
    </row>
    <row r="111" spans="2:6" ht="18" hidden="1">
      <c r="B111" s="2">
        <f t="shared" si="6"/>
        <v>0</v>
      </c>
      <c r="C111" s="2">
        <f t="shared" si="7"/>
        <v>0</v>
      </c>
      <c r="D111" s="2">
        <f t="shared" si="5"/>
        <v>0</v>
      </c>
      <c r="F111" s="2" t="e">
        <f t="shared" si="8"/>
        <v>#DIV/0!</v>
      </c>
    </row>
    <row r="112" spans="2:6" ht="18" hidden="1">
      <c r="B112" s="2">
        <f t="shared" si="6"/>
        <v>0</v>
      </c>
      <c r="C112" s="2">
        <f t="shared" si="7"/>
        <v>0</v>
      </c>
      <c r="D112" s="2">
        <f t="shared" si="5"/>
        <v>0</v>
      </c>
      <c r="F112" s="2" t="e">
        <f t="shared" si="8"/>
        <v>#DIV/0!</v>
      </c>
    </row>
    <row r="113" ht="14.25" hidden="1"/>
  </sheetData>
  <sheetProtection sheet="1" objects="1" scenarios="1" selectLockedCells="1"/>
  <mergeCells count="12">
    <mergeCell ref="E4:F4"/>
    <mergeCell ref="G4:H4"/>
    <mergeCell ref="I4:J4"/>
    <mergeCell ref="K4:L4"/>
    <mergeCell ref="M4:N4"/>
    <mergeCell ref="O4:P4"/>
    <mergeCell ref="D2:D3"/>
    <mergeCell ref="E2:F3"/>
    <mergeCell ref="G2:H3"/>
    <mergeCell ref="I2:J3"/>
    <mergeCell ref="K2:L3"/>
    <mergeCell ref="M2:N3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A1:AP112"/>
  <sheetViews>
    <sheetView showGridLines="0" zoomScale="67" zoomScaleNormal="67" zoomScaleSheetLayoutView="100" workbookViewId="0" topLeftCell="A1">
      <selection activeCell="R1" sqref="R1:IV65536"/>
    </sheetView>
  </sheetViews>
  <sheetFormatPr defaultColWidth="0" defaultRowHeight="15" zeroHeight="1"/>
  <cols>
    <col min="1" max="1" width="32.7109375" style="2" customWidth="1"/>
    <col min="2" max="2" width="20.7109375" style="2" customWidth="1"/>
    <col min="3" max="3" width="8.7109375" style="2" customWidth="1"/>
    <col min="4" max="4" width="26.7109375" style="2" customWidth="1"/>
    <col min="5" max="14" width="8.7109375" style="2" customWidth="1"/>
    <col min="15" max="16" width="12.7109375" style="3" customWidth="1"/>
    <col min="17" max="17" width="8.7109375" style="10" customWidth="1"/>
    <col min="18" max="18" width="9.421875" style="10" hidden="1" customWidth="1"/>
    <col min="19" max="42" width="0" style="2" hidden="1" customWidth="1"/>
    <col min="43" max="16384" width="8.7109375" style="2" hidden="1" customWidth="1"/>
  </cols>
  <sheetData>
    <row r="1" spans="1:2" ht="18.75">
      <c r="A1" s="4"/>
      <c r="B1" s="4"/>
    </row>
    <row r="2" spans="1:14" ht="23.25" customHeight="1">
      <c r="A2" s="4"/>
      <c r="B2" s="4"/>
      <c r="C2" s="83"/>
      <c r="D2" s="84" t="s">
        <v>84</v>
      </c>
      <c r="E2" s="85"/>
      <c r="F2" s="86"/>
      <c r="G2" s="85"/>
      <c r="H2" s="86"/>
      <c r="I2" s="85"/>
      <c r="J2" s="86"/>
      <c r="K2" s="85"/>
      <c r="L2" s="86"/>
      <c r="M2" s="85"/>
      <c r="N2" s="86"/>
    </row>
    <row r="3" spans="1:14" ht="36.75">
      <c r="A3" s="4"/>
      <c r="B3" s="4"/>
      <c r="C3" s="87"/>
      <c r="D3" s="88"/>
      <c r="E3" s="89"/>
      <c r="F3" s="90"/>
      <c r="G3" s="89"/>
      <c r="H3" s="90"/>
      <c r="I3" s="89"/>
      <c r="J3" s="90"/>
      <c r="K3" s="89"/>
      <c r="L3" s="90"/>
      <c r="M3" s="89"/>
      <c r="N3" s="90"/>
    </row>
    <row r="4" spans="2:18" s="1" customFormat="1" ht="129.75" customHeight="1">
      <c r="B4" s="10"/>
      <c r="C4" s="91" t="s">
        <v>84</v>
      </c>
      <c r="D4" s="78" t="s">
        <v>85</v>
      </c>
      <c r="E4" s="13">
        <f>_xlfn.IFERROR(VLOOKUP($E2,'PRIPREMA (STATUS)'!$A$5:$F$128,2)&amp;" "&amp;VLOOKUP($E2,'PRIPREMA (STATUS)'!$A$5:$F$128,3),"")</f>
      </c>
      <c r="F4" s="14"/>
      <c r="G4" s="13">
        <f>_xlfn.IFERROR(VLOOKUP(G2,'PRIPREMA (STATUS)'!$A$5:$F$128,2)&amp;" "&amp;VLOOKUP(G2,'PRIPREMA (STATUS)'!$A$5:$F$128,3),"")</f>
      </c>
      <c r="H4" s="14"/>
      <c r="I4" s="13">
        <f>_xlfn.IFERROR(VLOOKUP(I2,'PRIPREMA (STATUS)'!$A$5:$F$128,2)&amp;" "&amp;VLOOKUP(I2,'PRIPREMA (STATUS)'!$A$5:$F$128,3),"")</f>
      </c>
      <c r="J4" s="14"/>
      <c r="K4" s="13">
        <f>_xlfn.IFERROR(VLOOKUP(K2,'PRIPREMA (STATUS)'!$A$5:$F$128,2)&amp;" "&amp;VLOOKUP(K2,'PRIPREMA (STATUS)'!$A$5:$F$128,3),"")</f>
      </c>
      <c r="L4" s="14"/>
      <c r="M4" s="13">
        <f>_xlfn.IFERROR(VLOOKUP(M2,'PRIPREMA (STATUS)'!$A$5:$F$128,2)&amp;" "&amp;VLOOKUP(M2,'PRIPREMA (STATUS)'!$A$5:$F$128,3),"")</f>
      </c>
      <c r="N4" s="14"/>
      <c r="O4" s="37" t="s">
        <v>86</v>
      </c>
      <c r="P4" s="38"/>
      <c r="Q4" s="80"/>
      <c r="R4" s="80"/>
    </row>
    <row r="5" spans="2:18" ht="45" customHeight="1">
      <c r="B5" s="15"/>
      <c r="C5" s="16"/>
      <c r="D5" s="17">
        <f>_xlfn.IFERROR(VLOOKUP(C5,'PRIPREMA (STATUS)'!$A$5:$F$128,2)&amp;" "&amp;VLOOKUP(C5,'PRIPREMA (STATUS)'!$A$5:$F$128,3),"")</f>
      </c>
      <c r="E5" s="92"/>
      <c r="F5" s="93"/>
      <c r="G5" s="92"/>
      <c r="H5" s="93"/>
      <c r="I5" s="92"/>
      <c r="J5" s="93"/>
      <c r="K5" s="92"/>
      <c r="L5" s="93"/>
      <c r="M5" s="92"/>
      <c r="N5" s="93"/>
      <c r="O5" s="39">
        <f aca="true" t="shared" si="0" ref="O5:P9">SUM(E5,G5,I5,K5,M5)</f>
        <v>0</v>
      </c>
      <c r="P5" s="39">
        <f t="shared" si="0"/>
        <v>0</v>
      </c>
      <c r="Q5" s="10">
        <f>COUNTIF(E5:N5,"&lt;&gt;")/2</f>
        <v>0</v>
      </c>
      <c r="R5" s="10" t="e">
        <f>O5/Q5</f>
        <v>#DIV/0!</v>
      </c>
    </row>
    <row r="6" spans="2:18" ht="45" customHeight="1">
      <c r="B6" s="15"/>
      <c r="C6" s="16"/>
      <c r="D6" s="22">
        <f>_xlfn.IFERROR(VLOOKUP(C6,'PRIPREMA (STATUS)'!$A$5:$F$128,2)&amp;" "&amp;VLOOKUP(C6,'PRIPREMA (STATUS)'!$A$5:$F$128,3),"")</f>
      </c>
      <c r="E6" s="66"/>
      <c r="F6" s="67"/>
      <c r="G6" s="66"/>
      <c r="H6" s="67"/>
      <c r="I6" s="66"/>
      <c r="J6" s="67"/>
      <c r="K6" s="66"/>
      <c r="L6" s="67"/>
      <c r="M6" s="66"/>
      <c r="N6" s="67"/>
      <c r="O6" s="39">
        <f t="shared" si="0"/>
        <v>0</v>
      </c>
      <c r="P6" s="39">
        <f t="shared" si="0"/>
        <v>0</v>
      </c>
      <c r="Q6" s="10">
        <f aca="true" t="shared" si="1" ref="Q6:Q9">COUNTIF(E6:N6,"&lt;&gt;")/2</f>
        <v>0</v>
      </c>
      <c r="R6" s="10" t="e">
        <f aca="true" t="shared" si="2" ref="R6:R9">O6/Q6</f>
        <v>#DIV/0!</v>
      </c>
    </row>
    <row r="7" spans="2:18" ht="45" customHeight="1">
      <c r="B7" s="15"/>
      <c r="C7" s="16"/>
      <c r="D7" s="22">
        <f>_xlfn.IFERROR(VLOOKUP(C7,'PRIPREMA (STATUS)'!$A$5:$F$128,2)&amp;" "&amp;VLOOKUP(C7,'PRIPREMA (STATUS)'!$A$5:$F$128,3),"")</f>
      </c>
      <c r="E7" s="66"/>
      <c r="F7" s="67"/>
      <c r="G7" s="66"/>
      <c r="H7" s="67"/>
      <c r="I7" s="66"/>
      <c r="J7" s="67"/>
      <c r="K7" s="66"/>
      <c r="L7" s="67"/>
      <c r="M7" s="66"/>
      <c r="N7" s="67"/>
      <c r="O7" s="39">
        <f t="shared" si="0"/>
        <v>0</v>
      </c>
      <c r="P7" s="39">
        <f t="shared" si="0"/>
        <v>0</v>
      </c>
      <c r="Q7" s="10">
        <f t="shared" si="1"/>
        <v>0</v>
      </c>
      <c r="R7" s="10" t="e">
        <f t="shared" si="2"/>
        <v>#DIV/0!</v>
      </c>
    </row>
    <row r="8" spans="2:18" ht="45" customHeight="1">
      <c r="B8" s="15"/>
      <c r="C8" s="16"/>
      <c r="D8" s="22">
        <f>_xlfn.IFERROR(VLOOKUP(C8,'PRIPREMA (STATUS)'!$A$5:$F$128,2)&amp;" "&amp;VLOOKUP(C8,'PRIPREMA (STATUS)'!$A$5:$F$128,3),"")</f>
      </c>
      <c r="E8" s="66"/>
      <c r="F8" s="67"/>
      <c r="G8" s="66"/>
      <c r="H8" s="67"/>
      <c r="I8" s="66"/>
      <c r="J8" s="67"/>
      <c r="K8" s="66"/>
      <c r="L8" s="67"/>
      <c r="M8" s="66"/>
      <c r="N8" s="67"/>
      <c r="O8" s="39">
        <f t="shared" si="0"/>
        <v>0</v>
      </c>
      <c r="P8" s="39">
        <f t="shared" si="0"/>
        <v>0</v>
      </c>
      <c r="Q8" s="10">
        <f t="shared" si="1"/>
        <v>0</v>
      </c>
      <c r="R8" s="10" t="e">
        <f t="shared" si="2"/>
        <v>#DIV/0!</v>
      </c>
    </row>
    <row r="9" spans="2:18" ht="45" customHeight="1">
      <c r="B9" s="15"/>
      <c r="C9" s="16"/>
      <c r="D9" s="22">
        <f>_xlfn.IFERROR(VLOOKUP(C9,'PRIPREMA (STATUS)'!$A$5:$F$128,2)&amp;" "&amp;VLOOKUP(C9,'PRIPREMA (STATUS)'!$A$5:$F$128,3),"")</f>
      </c>
      <c r="E9" s="66"/>
      <c r="F9" s="67"/>
      <c r="G9" s="66"/>
      <c r="H9" s="67"/>
      <c r="I9" s="66"/>
      <c r="J9" s="67"/>
      <c r="K9" s="66"/>
      <c r="L9" s="67"/>
      <c r="M9" s="66"/>
      <c r="N9" s="67"/>
      <c r="O9" s="39">
        <f t="shared" si="0"/>
        <v>0</v>
      </c>
      <c r="P9" s="39">
        <f t="shared" si="0"/>
        <v>0</v>
      </c>
      <c r="Q9" s="10">
        <f t="shared" si="1"/>
        <v>0</v>
      </c>
      <c r="R9" s="10" t="e">
        <f t="shared" si="2"/>
        <v>#DIV/0!</v>
      </c>
    </row>
    <row r="10" spans="4:18" s="82" customFormat="1" ht="33" customHeight="1">
      <c r="D10" s="94" t="s">
        <v>87</v>
      </c>
      <c r="E10" s="95">
        <f aca="true" t="shared" si="3" ref="E10:N10">SUM(E5:E9)</f>
        <v>0</v>
      </c>
      <c r="F10" s="95">
        <f t="shared" si="3"/>
        <v>0</v>
      </c>
      <c r="G10" s="95">
        <f t="shared" si="3"/>
        <v>0</v>
      </c>
      <c r="H10" s="95">
        <f t="shared" si="3"/>
        <v>0</v>
      </c>
      <c r="I10" s="95">
        <f t="shared" si="3"/>
        <v>0</v>
      </c>
      <c r="J10" s="95">
        <f t="shared" si="3"/>
        <v>0</v>
      </c>
      <c r="K10" s="95">
        <f t="shared" si="3"/>
        <v>0</v>
      </c>
      <c r="L10" s="95">
        <f t="shared" si="3"/>
        <v>0</v>
      </c>
      <c r="M10" s="95">
        <f t="shared" si="3"/>
        <v>0</v>
      </c>
      <c r="N10" s="95">
        <f t="shared" si="3"/>
        <v>0</v>
      </c>
      <c r="Q10" s="96"/>
      <c r="R10" s="96"/>
    </row>
    <row r="11" spans="6:16" s="10" customFormat="1" ht="18">
      <c r="F11" s="10">
        <f aca="true" t="shared" si="4" ref="F11:N11">COUNTIF(F5:F9,"&lt;&gt;")</f>
        <v>0</v>
      </c>
      <c r="H11" s="10">
        <f t="shared" si="4"/>
        <v>0</v>
      </c>
      <c r="J11" s="10">
        <f t="shared" si="4"/>
        <v>0</v>
      </c>
      <c r="L11" s="10">
        <f t="shared" si="4"/>
        <v>0</v>
      </c>
      <c r="N11" s="10">
        <f t="shared" si="4"/>
        <v>0</v>
      </c>
      <c r="O11" s="79"/>
      <c r="P11" s="79"/>
    </row>
    <row r="12" spans="6:16" s="10" customFormat="1" ht="18">
      <c r="F12" s="10" t="e">
        <f>F10/F11</f>
        <v>#DIV/0!</v>
      </c>
      <c r="H12" s="10" t="e">
        <f>H10/H11</f>
        <v>#DIV/0!</v>
      </c>
      <c r="J12" s="10" t="e">
        <f>J10/J11</f>
        <v>#DIV/0!</v>
      </c>
      <c r="L12" s="10" t="e">
        <f>L10/L11</f>
        <v>#DIV/0!</v>
      </c>
      <c r="N12" s="10" t="e">
        <f>N10/N11</f>
        <v>#DIV/0!</v>
      </c>
      <c r="O12" s="79"/>
      <c r="P12" s="79"/>
    </row>
    <row r="13" ht="14.25" hidden="1"/>
    <row r="14" ht="14.25" hidden="1"/>
    <row r="15" ht="14.25" hidden="1"/>
    <row r="16" ht="14.25" hidden="1"/>
    <row r="17" ht="14.25" hidden="1"/>
    <row r="18" ht="14.25" hidden="1"/>
    <row r="19" ht="14.25" hidden="1"/>
    <row r="20" ht="14.25" hidden="1"/>
    <row r="21" ht="14.25" hidden="1"/>
    <row r="22" ht="14.25" hidden="1"/>
    <row r="23" ht="14.25" hidden="1"/>
    <row r="24" ht="14.25" hidden="1"/>
    <row r="25" ht="14.25" hidden="1"/>
    <row r="26" ht="14.25" hidden="1"/>
    <row r="27" ht="14.25" hidden="1"/>
    <row r="28" ht="14.25" hidden="1"/>
    <row r="29" ht="14.25" hidden="1"/>
    <row r="30" ht="14.25" hidden="1"/>
    <row r="31" ht="14.25" hidden="1"/>
    <row r="32" ht="14.25" hidden="1"/>
    <row r="33" ht="14.25" hidden="1"/>
    <row r="34" ht="14.25" hidden="1"/>
    <row r="35" ht="14.25" hidden="1"/>
    <row r="36" ht="14.25" hidden="1"/>
    <row r="37" ht="14.25" hidden="1"/>
    <row r="38" ht="14.25" hidden="1"/>
    <row r="39" ht="14.25" hidden="1"/>
    <row r="40" ht="14.25" hidden="1"/>
    <row r="41" ht="14.25" hidden="1"/>
    <row r="42" ht="14.25" hidden="1"/>
    <row r="43" ht="14.25" hidden="1"/>
    <row r="44" ht="14.25" hidden="1"/>
    <row r="45" ht="14.25" hidden="1"/>
    <row r="46" ht="14.25" hidden="1"/>
    <row r="47" ht="14.25" hidden="1"/>
    <row r="48" ht="14.25" hidden="1"/>
    <row r="49" ht="14.25" hidden="1"/>
    <row r="50" ht="14.25" hidden="1"/>
    <row r="51" ht="14.25" hidden="1"/>
    <row r="52" ht="14.25" hidden="1"/>
    <row r="53" ht="14.25" hidden="1"/>
    <row r="54" ht="14.25" hidden="1"/>
    <row r="55" ht="14.25" hidden="1"/>
    <row r="56" ht="14.25" hidden="1"/>
    <row r="57" ht="14.25" hidden="1"/>
    <row r="58" ht="14.25" hidden="1"/>
    <row r="59" ht="14.25" hidden="1"/>
    <row r="60" ht="14.25" hidden="1"/>
    <row r="61" ht="14.25" hidden="1"/>
    <row r="62" ht="14.25" hidden="1"/>
    <row r="63" ht="14.25" hidden="1"/>
    <row r="64" ht="14.25" hidden="1"/>
    <row r="65" ht="14.25" hidden="1"/>
    <row r="66" ht="14.25" hidden="1"/>
    <row r="67" ht="14.25" hidden="1"/>
    <row r="68" ht="14.25" hidden="1"/>
    <row r="69" ht="14.25" hidden="1"/>
    <row r="70" ht="14.25" hidden="1"/>
    <row r="71" ht="14.25" hidden="1"/>
    <row r="72" ht="14.25" hidden="1"/>
    <row r="73" ht="14.25" hidden="1"/>
    <row r="74" ht="14.25" hidden="1"/>
    <row r="75" ht="14.25" hidden="1"/>
    <row r="76" ht="14.25" hidden="1"/>
    <row r="77" ht="14.25" hidden="1"/>
    <row r="78" ht="14.25" hidden="1"/>
    <row r="79" ht="14.25" hidden="1"/>
    <row r="80" ht="14.25" hidden="1"/>
    <row r="81" ht="14.25" hidden="1"/>
    <row r="82" ht="14.25" hidden="1"/>
    <row r="83" ht="14.25" hidden="1"/>
    <row r="84" ht="14.25" hidden="1"/>
    <row r="85" ht="14.25" hidden="1"/>
    <row r="86" ht="14.25" hidden="1"/>
    <row r="87" ht="14.25" hidden="1"/>
    <row r="88" ht="14.25" hidden="1"/>
    <row r="89" ht="14.25" hidden="1"/>
    <row r="90" ht="14.25" hidden="1"/>
    <row r="91" ht="14.25" hidden="1"/>
    <row r="92" ht="14.25" hidden="1"/>
    <row r="93" ht="14.25" hidden="1"/>
    <row r="94" ht="14.25" hidden="1"/>
    <row r="95" ht="14.25" hidden="1"/>
    <row r="96" ht="14.25" hidden="1"/>
    <row r="97" ht="14.25" hidden="1"/>
    <row r="98" ht="14.25" hidden="1"/>
    <row r="99" ht="14.25" hidden="1"/>
    <row r="100" ht="14.25" hidden="1"/>
    <row r="101" spans="1:42" ht="18" hidden="1">
      <c r="A101" s="2" t="s">
        <v>51</v>
      </c>
      <c r="B101" s="2" t="s">
        <v>51</v>
      </c>
      <c r="C101" s="2" t="s">
        <v>51</v>
      </c>
      <c r="D101" s="2" t="s">
        <v>51</v>
      </c>
      <c r="E101" s="2" t="s">
        <v>51</v>
      </c>
      <c r="F101" s="2" t="s">
        <v>51</v>
      </c>
      <c r="G101" s="2" t="s">
        <v>51</v>
      </c>
      <c r="H101" s="2" t="s">
        <v>51</v>
      </c>
      <c r="I101" s="2" t="s">
        <v>51</v>
      </c>
      <c r="J101" s="2" t="s">
        <v>51</v>
      </c>
      <c r="K101" s="2" t="s">
        <v>51</v>
      </c>
      <c r="L101" s="2" t="s">
        <v>51</v>
      </c>
      <c r="M101" s="2" t="s">
        <v>51</v>
      </c>
      <c r="N101" s="2" t="s">
        <v>51</v>
      </c>
      <c r="O101" s="2" t="s">
        <v>51</v>
      </c>
      <c r="P101" s="2" t="s">
        <v>51</v>
      </c>
      <c r="Q101" s="10" t="s">
        <v>51</v>
      </c>
      <c r="R101" s="10" t="s">
        <v>51</v>
      </c>
      <c r="S101" s="2" t="s">
        <v>51</v>
      </c>
      <c r="T101" s="2" t="s">
        <v>51</v>
      </c>
      <c r="U101" s="2" t="s">
        <v>51</v>
      </c>
      <c r="V101" s="2" t="s">
        <v>51</v>
      </c>
      <c r="W101" s="2" t="s">
        <v>51</v>
      </c>
      <c r="X101" s="2" t="s">
        <v>51</v>
      </c>
      <c r="Y101" s="2" t="s">
        <v>51</v>
      </c>
      <c r="Z101" s="2" t="s">
        <v>51</v>
      </c>
      <c r="AA101" s="2" t="s">
        <v>51</v>
      </c>
      <c r="AB101" s="2" t="s">
        <v>51</v>
      </c>
      <c r="AC101" s="2" t="s">
        <v>51</v>
      </c>
      <c r="AD101" s="2" t="s">
        <v>51</v>
      </c>
      <c r="AE101" s="2" t="s">
        <v>51</v>
      </c>
      <c r="AF101" s="2" t="s">
        <v>51</v>
      </c>
      <c r="AG101" s="2" t="s">
        <v>51</v>
      </c>
      <c r="AH101" s="2" t="s">
        <v>51</v>
      </c>
      <c r="AI101" s="2" t="s">
        <v>51</v>
      </c>
      <c r="AJ101" s="2" t="s">
        <v>51</v>
      </c>
      <c r="AK101" s="2" t="s">
        <v>51</v>
      </c>
      <c r="AL101" s="2" t="s">
        <v>51</v>
      </c>
      <c r="AM101" s="2" t="s">
        <v>51</v>
      </c>
      <c r="AN101" s="2" t="s">
        <v>51</v>
      </c>
      <c r="AO101" s="2" t="s">
        <v>51</v>
      </c>
      <c r="AP101" s="2" t="s">
        <v>51</v>
      </c>
    </row>
    <row r="102" spans="2:6" ht="18" hidden="1">
      <c r="B102" s="41" t="s">
        <v>88</v>
      </c>
      <c r="C102" s="41" t="s">
        <v>89</v>
      </c>
      <c r="D102" s="41" t="s">
        <v>90</v>
      </c>
      <c r="F102" s="2" t="s">
        <v>42</v>
      </c>
    </row>
    <row r="103" spans="2:6" ht="18" hidden="1">
      <c r="B103" s="2">
        <f>E2</f>
        <v>0</v>
      </c>
      <c r="C103" s="2">
        <f>F10</f>
        <v>0</v>
      </c>
      <c r="D103" s="2">
        <f>E10</f>
        <v>0</v>
      </c>
      <c r="F103" s="2" t="e">
        <f>F12</f>
        <v>#DIV/0!</v>
      </c>
    </row>
    <row r="104" spans="2:6" ht="18" hidden="1">
      <c r="B104" s="2">
        <f>G2</f>
        <v>0</v>
      </c>
      <c r="C104" s="2">
        <f>H10</f>
        <v>0</v>
      </c>
      <c r="D104" s="2">
        <f>G10</f>
        <v>0</v>
      </c>
      <c r="F104" s="2" t="e">
        <f>H12</f>
        <v>#DIV/0!</v>
      </c>
    </row>
    <row r="105" spans="2:6" ht="18" hidden="1">
      <c r="B105" s="2">
        <f>I2</f>
        <v>0</v>
      </c>
      <c r="C105" s="2">
        <f>J10</f>
        <v>0</v>
      </c>
      <c r="D105" s="2">
        <f>I10</f>
        <v>0</v>
      </c>
      <c r="F105" s="2" t="e">
        <f>J12</f>
        <v>#DIV/0!</v>
      </c>
    </row>
    <row r="106" spans="2:6" ht="18" hidden="1">
      <c r="B106" s="2">
        <f>K2</f>
        <v>0</v>
      </c>
      <c r="C106" s="2">
        <f>L10</f>
        <v>0</v>
      </c>
      <c r="D106" s="2">
        <f>K10</f>
        <v>0</v>
      </c>
      <c r="F106" s="2" t="e">
        <f>L12</f>
        <v>#DIV/0!</v>
      </c>
    </row>
    <row r="107" spans="2:6" ht="18" hidden="1">
      <c r="B107" s="2">
        <f>M2</f>
        <v>0</v>
      </c>
      <c r="C107" s="2">
        <f>N10</f>
        <v>0</v>
      </c>
      <c r="D107" s="2">
        <f>M10</f>
        <v>0</v>
      </c>
      <c r="F107" s="2" t="e">
        <f>N12</f>
        <v>#DIV/0!</v>
      </c>
    </row>
    <row r="108" spans="2:6" ht="18" hidden="1">
      <c r="B108" s="2">
        <f>C5</f>
        <v>0</v>
      </c>
      <c r="C108" s="2">
        <f>O5</f>
        <v>0</v>
      </c>
      <c r="D108" s="2">
        <f aca="true" t="shared" si="5" ref="D108:D112">P5</f>
        <v>0</v>
      </c>
      <c r="F108" s="2" t="e">
        <f>R5</f>
        <v>#DIV/0!</v>
      </c>
    </row>
    <row r="109" spans="2:6" ht="18" hidden="1">
      <c r="B109" s="2">
        <f aca="true" t="shared" si="6" ref="B109:B112">C6</f>
        <v>0</v>
      </c>
      <c r="C109" s="2">
        <f aca="true" t="shared" si="7" ref="C109:C112">O6</f>
        <v>0</v>
      </c>
      <c r="D109" s="2">
        <f t="shared" si="5"/>
        <v>0</v>
      </c>
      <c r="F109" s="2" t="e">
        <f aca="true" t="shared" si="8" ref="F109:F112">R6</f>
        <v>#DIV/0!</v>
      </c>
    </row>
    <row r="110" spans="2:6" ht="18" hidden="1">
      <c r="B110" s="2">
        <f t="shared" si="6"/>
        <v>0</v>
      </c>
      <c r="C110" s="2">
        <f t="shared" si="7"/>
        <v>0</v>
      </c>
      <c r="D110" s="2">
        <f t="shared" si="5"/>
        <v>0</v>
      </c>
      <c r="F110" s="2" t="e">
        <f t="shared" si="8"/>
        <v>#DIV/0!</v>
      </c>
    </row>
    <row r="111" spans="2:6" ht="18" hidden="1">
      <c r="B111" s="2">
        <f t="shared" si="6"/>
        <v>0</v>
      </c>
      <c r="C111" s="2">
        <f t="shared" si="7"/>
        <v>0</v>
      </c>
      <c r="D111" s="2">
        <f t="shared" si="5"/>
        <v>0</v>
      </c>
      <c r="F111" s="2" t="e">
        <f t="shared" si="8"/>
        <v>#DIV/0!</v>
      </c>
    </row>
    <row r="112" spans="2:6" ht="18" hidden="1">
      <c r="B112" s="2">
        <f t="shared" si="6"/>
        <v>0</v>
      </c>
      <c r="C112" s="2">
        <f t="shared" si="7"/>
        <v>0</v>
      </c>
      <c r="D112" s="2">
        <f t="shared" si="5"/>
        <v>0</v>
      </c>
      <c r="F112" s="2" t="e">
        <f t="shared" si="8"/>
        <v>#DIV/0!</v>
      </c>
    </row>
    <row r="113" ht="14.25" hidden="1"/>
  </sheetData>
  <sheetProtection sheet="1" objects="1" scenarios="1" selectLockedCells="1"/>
  <mergeCells count="12">
    <mergeCell ref="E4:F4"/>
    <mergeCell ref="G4:H4"/>
    <mergeCell ref="I4:J4"/>
    <mergeCell ref="K4:L4"/>
    <mergeCell ref="M4:N4"/>
    <mergeCell ref="O4:P4"/>
    <mergeCell ref="D2:D3"/>
    <mergeCell ref="E2:F3"/>
    <mergeCell ref="G2:H3"/>
    <mergeCell ref="I2:J3"/>
    <mergeCell ref="K2:L3"/>
    <mergeCell ref="M2:N3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A1:AN104"/>
  <sheetViews>
    <sheetView showGridLines="0" zoomScale="67" zoomScaleNormal="67" zoomScaleSheetLayoutView="100" workbookViewId="0" topLeftCell="A1">
      <selection activeCell="E5" sqref="E5:L8"/>
    </sheetView>
  </sheetViews>
  <sheetFormatPr defaultColWidth="8.7109375" defaultRowHeight="15"/>
  <cols>
    <col min="1" max="1" width="32.7109375" style="2" customWidth="1"/>
    <col min="2" max="2" width="20.7109375" style="2" customWidth="1"/>
    <col min="3" max="3" width="8.7109375" style="2" customWidth="1"/>
    <col min="4" max="4" width="26.7109375" style="2" customWidth="1"/>
    <col min="5" max="12" width="8.7109375" style="2" customWidth="1"/>
    <col min="13" max="14" width="12.7109375" style="3" customWidth="1"/>
    <col min="15" max="15" width="8.7109375" style="10" customWidth="1"/>
    <col min="16" max="16384" width="8.7109375" style="2" customWidth="1"/>
  </cols>
  <sheetData>
    <row r="1" spans="1:2" ht="18.75">
      <c r="A1" s="4"/>
      <c r="B1" s="4"/>
    </row>
    <row r="2" spans="1:12" ht="23.25" customHeight="1">
      <c r="A2" s="4"/>
      <c r="B2" s="4"/>
      <c r="C2" s="5" t="s">
        <v>91</v>
      </c>
      <c r="D2" s="6"/>
      <c r="E2" s="70">
        <f>C5</f>
        <v>0</v>
      </c>
      <c r="F2" s="71"/>
      <c r="G2" s="72">
        <f>C6</f>
        <v>0</v>
      </c>
      <c r="H2" s="71"/>
      <c r="I2" s="72">
        <f>C7</f>
        <v>0</v>
      </c>
      <c r="J2" s="71"/>
      <c r="K2" s="72">
        <f>C8</f>
        <v>0</v>
      </c>
      <c r="L2" s="71"/>
    </row>
    <row r="3" spans="1:12" ht="18.75">
      <c r="A3" s="4"/>
      <c r="B3" s="4"/>
      <c r="C3" s="8"/>
      <c r="D3" s="9"/>
      <c r="E3" s="75"/>
      <c r="F3" s="76"/>
      <c r="G3" s="77"/>
      <c r="H3" s="76"/>
      <c r="I3" s="77"/>
      <c r="J3" s="76"/>
      <c r="K3" s="77"/>
      <c r="L3" s="76"/>
    </row>
    <row r="4" spans="2:15" s="1" customFormat="1" ht="129.75" customHeight="1">
      <c r="B4" s="10"/>
      <c r="C4" s="11" t="s">
        <v>84</v>
      </c>
      <c r="D4" s="78" t="s">
        <v>92</v>
      </c>
      <c r="E4" s="13">
        <f>_xlfn.IFERROR(VLOOKUP($E2,'PRIPREMA (STATUS)'!$A$5:$F$128,2)&amp;" "&amp;VLOOKUP($E2,'PRIPREMA (STATUS)'!$A$5:$F$128,3),"")</f>
      </c>
      <c r="F4" s="14"/>
      <c r="G4" s="13">
        <f>_xlfn.IFERROR(VLOOKUP(G2,'PRIPREMA (STATUS)'!$A$5:$F$128,2)&amp;" "&amp;VLOOKUP(G2,'PRIPREMA (STATUS)'!$A$5:$F$128,3),"")</f>
      </c>
      <c r="H4" s="14"/>
      <c r="I4" s="13">
        <f>_xlfn.IFERROR(VLOOKUP(I2,'PRIPREMA (STATUS)'!$A$5:$F$128,2)&amp;" "&amp;VLOOKUP(I2,'PRIPREMA (STATUS)'!$A$5:$F$128,3),"")</f>
      </c>
      <c r="J4" s="14"/>
      <c r="K4" s="13">
        <f>_xlfn.IFERROR(VLOOKUP(K2,'PRIPREMA (STATUS)'!$A$5:$F$128,2)&amp;" "&amp;VLOOKUP(K2,'PRIPREMA (STATUS)'!$A$5:$F$128,3),"")</f>
      </c>
      <c r="L4" s="14"/>
      <c r="M4" s="37" t="s">
        <v>86</v>
      </c>
      <c r="N4" s="38"/>
      <c r="O4" s="80" t="s">
        <v>42</v>
      </c>
    </row>
    <row r="5" spans="2:15" ht="45" customHeight="1">
      <c r="B5" s="15"/>
      <c r="C5" s="16"/>
      <c r="D5" s="17">
        <f>_xlfn.IFERROR(VLOOKUP(C5,'PRIPREMA (STATUS)'!$A$5:$F$128,2)&amp;" "&amp;VLOOKUP(C5,'PRIPREMA (STATUS)'!$A$5:$F$128,3),"")</f>
      </c>
      <c r="E5" s="45"/>
      <c r="F5" s="46"/>
      <c r="G5" s="25"/>
      <c r="H5" s="26"/>
      <c r="I5" s="25"/>
      <c r="J5" s="26"/>
      <c r="K5" s="25"/>
      <c r="L5" s="26"/>
      <c r="M5" s="39">
        <f>SUM(G5,I5,K5)</f>
        <v>0</v>
      </c>
      <c r="N5" s="39">
        <f>SUM(H5,J5,L5)</f>
        <v>0</v>
      </c>
      <c r="O5" s="81" t="e">
        <f>M5/E9</f>
        <v>#DIV/0!</v>
      </c>
    </row>
    <row r="6" spans="2:15" ht="45" customHeight="1">
      <c r="B6" s="15"/>
      <c r="C6" s="16"/>
      <c r="D6" s="22">
        <f>_xlfn.IFERROR(VLOOKUP(C6,'PRIPREMA (STATUS)'!$A$5:$F$128,2)&amp;" "&amp;VLOOKUP(C6,'PRIPREMA (STATUS)'!$A$5:$F$128,3),"")</f>
      </c>
      <c r="E6" s="23"/>
      <c r="F6" s="24"/>
      <c r="G6" s="51"/>
      <c r="H6" s="52"/>
      <c r="I6" s="25"/>
      <c r="J6" s="26"/>
      <c r="K6" s="25"/>
      <c r="L6" s="26"/>
      <c r="M6" s="39">
        <f>SUM(E6,I6,K6)</f>
        <v>0</v>
      </c>
      <c r="N6" s="39">
        <f>SUM(F6,J6,L6)</f>
        <v>0</v>
      </c>
      <c r="O6" s="81" t="e">
        <f>M6/G9</f>
        <v>#DIV/0!</v>
      </c>
    </row>
    <row r="7" spans="2:15" ht="45" customHeight="1">
      <c r="B7" s="15"/>
      <c r="C7" s="16"/>
      <c r="D7" s="22">
        <f>_xlfn.IFERROR(VLOOKUP(C7,'PRIPREMA (STATUS)'!$A$5:$F$128,2)&amp;" "&amp;VLOOKUP(C7,'PRIPREMA (STATUS)'!$A$5:$F$128,3),"")</f>
      </c>
      <c r="E7" s="23"/>
      <c r="F7" s="24"/>
      <c r="G7" s="23"/>
      <c r="H7" s="24"/>
      <c r="I7" s="51"/>
      <c r="J7" s="52"/>
      <c r="K7" s="31"/>
      <c r="L7" s="32"/>
      <c r="M7" s="39">
        <f>SUM(E7,G7,K7)</f>
        <v>0</v>
      </c>
      <c r="N7" s="39">
        <f>SUM(F7,H7,L7)</f>
        <v>0</v>
      </c>
      <c r="O7" s="81" t="e">
        <f>M7/I9</f>
        <v>#DIV/0!</v>
      </c>
    </row>
    <row r="8" spans="2:15" ht="45" customHeight="1">
      <c r="B8" s="15"/>
      <c r="C8" s="16"/>
      <c r="D8" s="22">
        <f>_xlfn.IFERROR(VLOOKUP(C8,'PRIPREMA (STATUS)'!$A$5:$F$128,2)&amp;" "&amp;VLOOKUP(C8,'PRIPREMA (STATUS)'!$A$5:$F$128,3),"")</f>
      </c>
      <c r="E8" s="25"/>
      <c r="F8" s="26"/>
      <c r="G8" s="25"/>
      <c r="H8" s="26"/>
      <c r="I8" s="25"/>
      <c r="J8" s="26"/>
      <c r="K8" s="57"/>
      <c r="L8" s="58"/>
      <c r="M8" s="39">
        <f>SUM(E8,G8,I8)</f>
        <v>0</v>
      </c>
      <c r="N8" s="39">
        <f>SUM(F8,H8,J8)</f>
        <v>0</v>
      </c>
      <c r="O8" s="81" t="e">
        <f>M8/K9</f>
        <v>#DIV/0!</v>
      </c>
    </row>
    <row r="9" spans="5:14" s="10" customFormat="1" ht="18">
      <c r="E9" s="10">
        <f>COUNTIF(E5:E8,"&lt;&gt;")</f>
        <v>0</v>
      </c>
      <c r="G9" s="10">
        <f>COUNTIF(G5:G8,"&lt;&gt;")</f>
        <v>0</v>
      </c>
      <c r="I9" s="10">
        <f>COUNTIF(I5:I8,"&lt;&gt;")</f>
        <v>0</v>
      </c>
      <c r="K9" s="10">
        <f>COUNTIF(K5:K8,"&lt;&gt;")</f>
        <v>0</v>
      </c>
      <c r="M9" s="79"/>
      <c r="N9" s="79"/>
    </row>
    <row r="99" spans="1:40" ht="18">
      <c r="A99" s="2" t="s">
        <v>51</v>
      </c>
      <c r="B99" s="2" t="s">
        <v>51</v>
      </c>
      <c r="C99" s="2" t="s">
        <v>51</v>
      </c>
      <c r="D99" s="2" t="s">
        <v>51</v>
      </c>
      <c r="E99" s="2" t="s">
        <v>51</v>
      </c>
      <c r="F99" s="2" t="s">
        <v>51</v>
      </c>
      <c r="G99" s="2" t="s">
        <v>51</v>
      </c>
      <c r="H99" s="2" t="s">
        <v>51</v>
      </c>
      <c r="I99" s="2" t="s">
        <v>51</v>
      </c>
      <c r="J99" s="2" t="s">
        <v>51</v>
      </c>
      <c r="K99" s="2" t="s">
        <v>51</v>
      </c>
      <c r="L99" s="2" t="s">
        <v>51</v>
      </c>
      <c r="M99" s="2" t="s">
        <v>51</v>
      </c>
      <c r="N99" s="2" t="s">
        <v>51</v>
      </c>
      <c r="O99" s="10" t="s">
        <v>51</v>
      </c>
      <c r="P99" s="2" t="s">
        <v>51</v>
      </c>
      <c r="Q99" s="2" t="s">
        <v>51</v>
      </c>
      <c r="R99" s="2" t="s">
        <v>51</v>
      </c>
      <c r="S99" s="2" t="s">
        <v>51</v>
      </c>
      <c r="T99" s="2" t="s">
        <v>51</v>
      </c>
      <c r="U99" s="2" t="s">
        <v>51</v>
      </c>
      <c r="V99" s="2" t="s">
        <v>51</v>
      </c>
      <c r="W99" s="2" t="s">
        <v>51</v>
      </c>
      <c r="X99" s="2" t="s">
        <v>51</v>
      </c>
      <c r="Y99" s="2" t="s">
        <v>51</v>
      </c>
      <c r="Z99" s="2" t="s">
        <v>51</v>
      </c>
      <c r="AA99" s="2" t="s">
        <v>51</v>
      </c>
      <c r="AB99" s="2" t="s">
        <v>51</v>
      </c>
      <c r="AC99" s="2" t="s">
        <v>51</v>
      </c>
      <c r="AD99" s="2" t="s">
        <v>51</v>
      </c>
      <c r="AE99" s="2" t="s">
        <v>51</v>
      </c>
      <c r="AF99" s="2" t="s">
        <v>51</v>
      </c>
      <c r="AG99" s="2" t="s">
        <v>51</v>
      </c>
      <c r="AH99" s="2" t="s">
        <v>51</v>
      </c>
      <c r="AI99" s="2" t="s">
        <v>51</v>
      </c>
      <c r="AJ99" s="2" t="s">
        <v>51</v>
      </c>
      <c r="AK99" s="2" t="s">
        <v>51</v>
      </c>
      <c r="AL99" s="2" t="s">
        <v>51</v>
      </c>
      <c r="AM99" s="2" t="s">
        <v>51</v>
      </c>
      <c r="AN99" s="2" t="s">
        <v>51</v>
      </c>
    </row>
    <row r="100" spans="2:5" ht="18">
      <c r="B100" s="41" t="s">
        <v>88</v>
      </c>
      <c r="C100" s="41" t="s">
        <v>89</v>
      </c>
      <c r="D100" s="41" t="s">
        <v>90</v>
      </c>
      <c r="E100" s="41" t="s">
        <v>42</v>
      </c>
    </row>
    <row r="101" spans="2:5" ht="18">
      <c r="B101" s="2">
        <f>C5</f>
        <v>0</v>
      </c>
      <c r="C101" s="2">
        <f>M5</f>
        <v>0</v>
      </c>
      <c r="D101" s="2">
        <f>N5</f>
        <v>0</v>
      </c>
      <c r="E101" s="2" t="e">
        <f>O5</f>
        <v>#DIV/0!</v>
      </c>
    </row>
    <row r="102" spans="2:5" ht="18">
      <c r="B102" s="2">
        <f aca="true" t="shared" si="0" ref="B102">C6</f>
        <v>0</v>
      </c>
      <c r="C102" s="2">
        <f aca="true" t="shared" si="1" ref="C102:C104">M6</f>
        <v>0</v>
      </c>
      <c r="D102" s="2">
        <f aca="true" t="shared" si="2" ref="D102:D104">N6</f>
        <v>0</v>
      </c>
      <c r="E102" s="2" t="e">
        <f aca="true" t="shared" si="3" ref="E102:E104">O6</f>
        <v>#DIV/0!</v>
      </c>
    </row>
    <row r="103" spans="2:5" ht="18">
      <c r="B103" s="2">
        <f aca="true" t="shared" si="4" ref="B103">C7</f>
        <v>0</v>
      </c>
      <c r="C103" s="2">
        <f t="shared" si="1"/>
        <v>0</v>
      </c>
      <c r="D103" s="2">
        <f t="shared" si="2"/>
        <v>0</v>
      </c>
      <c r="E103" s="2" t="e">
        <f t="shared" si="3"/>
        <v>#DIV/0!</v>
      </c>
    </row>
    <row r="104" spans="2:5" ht="18">
      <c r="B104" s="2">
        <f aca="true" t="shared" si="5" ref="B104">C8</f>
        <v>0</v>
      </c>
      <c r="C104" s="2">
        <f t="shared" si="1"/>
        <v>0</v>
      </c>
      <c r="D104" s="2">
        <f t="shared" si="2"/>
        <v>0</v>
      </c>
      <c r="E104" s="2" t="e">
        <f t="shared" si="3"/>
        <v>#DIV/0!</v>
      </c>
    </row>
  </sheetData>
  <sheetProtection sheet="1" objects="1" scenarios="1"/>
  <mergeCells count="10">
    <mergeCell ref="E4:F4"/>
    <mergeCell ref="G4:H4"/>
    <mergeCell ref="I4:J4"/>
    <mergeCell ref="K4:L4"/>
    <mergeCell ref="M4:N4"/>
    <mergeCell ref="C2:D3"/>
    <mergeCell ref="E2:F3"/>
    <mergeCell ref="G2:H3"/>
    <mergeCell ref="I2:J3"/>
    <mergeCell ref="K2:L3"/>
  </mergeCells>
  <printOptions/>
  <pageMargins left="0.7" right="0.7" top="0.75" bottom="0.75" header="0.3" footer="0.3"/>
  <pageSetup horizontalDpi="360" verticalDpi="360"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AN104"/>
  <sheetViews>
    <sheetView showGridLines="0" zoomScale="67" zoomScaleNormal="67" zoomScaleSheetLayoutView="100" workbookViewId="0" topLeftCell="A1">
      <selection activeCell="E5" sqref="E5:L8"/>
    </sheetView>
  </sheetViews>
  <sheetFormatPr defaultColWidth="8.7109375" defaultRowHeight="15"/>
  <cols>
    <col min="1" max="1" width="32.7109375" style="2" customWidth="1"/>
    <col min="2" max="2" width="20.7109375" style="2" customWidth="1"/>
    <col min="3" max="3" width="8.7109375" style="2" customWidth="1"/>
    <col min="4" max="4" width="26.7109375" style="2" customWidth="1"/>
    <col min="5" max="12" width="8.7109375" style="2" customWidth="1"/>
    <col min="13" max="14" width="12.7109375" style="3" customWidth="1"/>
    <col min="15" max="15" width="9.421875" style="10" customWidth="1"/>
    <col min="16" max="16384" width="8.7109375" style="2" customWidth="1"/>
  </cols>
  <sheetData>
    <row r="1" spans="1:2" ht="18.75">
      <c r="A1" s="4"/>
      <c r="B1" s="4"/>
    </row>
    <row r="2" spans="1:12" ht="23.25" customHeight="1">
      <c r="A2" s="4"/>
      <c r="B2" s="4"/>
      <c r="C2" s="5" t="s">
        <v>91</v>
      </c>
      <c r="D2" s="6"/>
      <c r="E2" s="70">
        <f>C5</f>
        <v>0</v>
      </c>
      <c r="F2" s="71"/>
      <c r="G2" s="72">
        <f>C6</f>
        <v>0</v>
      </c>
      <c r="H2" s="71"/>
      <c r="I2" s="72">
        <f>C7</f>
        <v>0</v>
      </c>
      <c r="J2" s="71"/>
      <c r="K2" s="72">
        <f>C8</f>
        <v>0</v>
      </c>
      <c r="L2" s="71"/>
    </row>
    <row r="3" spans="1:12" ht="18.75">
      <c r="A3" s="4"/>
      <c r="B3" s="4"/>
      <c r="C3" s="8"/>
      <c r="D3" s="9"/>
      <c r="E3" s="75"/>
      <c r="F3" s="76"/>
      <c r="G3" s="77"/>
      <c r="H3" s="76"/>
      <c r="I3" s="77"/>
      <c r="J3" s="76"/>
      <c r="K3" s="77"/>
      <c r="L3" s="76"/>
    </row>
    <row r="4" spans="2:15" s="1" customFormat="1" ht="129.75" customHeight="1">
      <c r="B4" s="10"/>
      <c r="C4" s="11" t="s">
        <v>84</v>
      </c>
      <c r="D4" s="78" t="s">
        <v>92</v>
      </c>
      <c r="E4" s="13">
        <f>_xlfn.IFERROR(VLOOKUP($E2,'PRIPREMA (STATUS)'!$A$5:$F$128,2)&amp;" "&amp;VLOOKUP($E2,'PRIPREMA (STATUS)'!$A$5:$F$128,3),"")</f>
      </c>
      <c r="F4" s="14"/>
      <c r="G4" s="13">
        <f>_xlfn.IFERROR(VLOOKUP(G2,'PRIPREMA (STATUS)'!$A$5:$F$128,2)&amp;" "&amp;VLOOKUP(G2,'PRIPREMA (STATUS)'!$A$5:$F$128,3),"")</f>
      </c>
      <c r="H4" s="14"/>
      <c r="I4" s="13">
        <f>_xlfn.IFERROR(VLOOKUP(I2,'PRIPREMA (STATUS)'!$A$5:$F$128,2)&amp;" "&amp;VLOOKUP(I2,'PRIPREMA (STATUS)'!$A$5:$F$128,3),"")</f>
      </c>
      <c r="J4" s="14"/>
      <c r="K4" s="13">
        <f>_xlfn.IFERROR(VLOOKUP(K2,'PRIPREMA (STATUS)'!$A$5:$F$128,2)&amp;" "&amp;VLOOKUP(K2,'PRIPREMA (STATUS)'!$A$5:$F$128,3),"")</f>
      </c>
      <c r="L4" s="14"/>
      <c r="M4" s="37" t="s">
        <v>86</v>
      </c>
      <c r="N4" s="38"/>
      <c r="O4" s="80" t="s">
        <v>42</v>
      </c>
    </row>
    <row r="5" spans="2:15" ht="45" customHeight="1">
      <c r="B5" s="15"/>
      <c r="C5" s="16"/>
      <c r="D5" s="17">
        <f>_xlfn.IFERROR(VLOOKUP(C5,'PRIPREMA (STATUS)'!$A$5:$F$128,2)&amp;" "&amp;VLOOKUP(C5,'PRIPREMA (STATUS)'!$A$5:$F$128,3),"")</f>
      </c>
      <c r="E5" s="45"/>
      <c r="F5" s="46"/>
      <c r="G5" s="25"/>
      <c r="H5" s="26"/>
      <c r="I5" s="25"/>
      <c r="J5" s="26"/>
      <c r="K5" s="25"/>
      <c r="L5" s="26"/>
      <c r="M5" s="39">
        <f>SUM(G5,I5,K5)</f>
        <v>0</v>
      </c>
      <c r="N5" s="39">
        <f>SUM(H5,J5,L5)</f>
        <v>0</v>
      </c>
      <c r="O5" s="81" t="e">
        <f>M5/E9</f>
        <v>#DIV/0!</v>
      </c>
    </row>
    <row r="6" spans="2:15" ht="45" customHeight="1">
      <c r="B6" s="15"/>
      <c r="C6" s="16"/>
      <c r="D6" s="22">
        <f>_xlfn.IFERROR(VLOOKUP(C6,'PRIPREMA (STATUS)'!$A$5:$F$128,2)&amp;" "&amp;VLOOKUP(C6,'PRIPREMA (STATUS)'!$A$5:$F$128,3),"")</f>
      </c>
      <c r="E6" s="23"/>
      <c r="F6" s="24"/>
      <c r="G6" s="51"/>
      <c r="H6" s="52"/>
      <c r="I6" s="25"/>
      <c r="J6" s="26"/>
      <c r="K6" s="25"/>
      <c r="L6" s="26"/>
      <c r="M6" s="39">
        <f>SUM(E6,I6,K6)</f>
        <v>0</v>
      </c>
      <c r="N6" s="39">
        <f>SUM(F6,J6,L6)</f>
        <v>0</v>
      </c>
      <c r="O6" s="81" t="e">
        <f>M6/G9</f>
        <v>#DIV/0!</v>
      </c>
    </row>
    <row r="7" spans="2:15" ht="45" customHeight="1">
      <c r="B7" s="15"/>
      <c r="C7" s="16"/>
      <c r="D7" s="22">
        <f>_xlfn.IFERROR(VLOOKUP(C7,'PRIPREMA (STATUS)'!$A$5:$F$128,2)&amp;" "&amp;VLOOKUP(C7,'PRIPREMA (STATUS)'!$A$5:$F$128,3),"")</f>
      </c>
      <c r="E7" s="23"/>
      <c r="F7" s="24"/>
      <c r="G7" s="23"/>
      <c r="H7" s="24"/>
      <c r="I7" s="51"/>
      <c r="J7" s="52"/>
      <c r="K7" s="31"/>
      <c r="L7" s="32"/>
      <c r="M7" s="39">
        <f>SUM(E7,G7,K7)</f>
        <v>0</v>
      </c>
      <c r="N7" s="39">
        <f>SUM(F7,H7,L7)</f>
        <v>0</v>
      </c>
      <c r="O7" s="81" t="e">
        <f>M7/I9</f>
        <v>#DIV/0!</v>
      </c>
    </row>
    <row r="8" spans="2:15" ht="45" customHeight="1">
      <c r="B8" s="15"/>
      <c r="C8" s="16"/>
      <c r="D8" s="22">
        <f>_xlfn.IFERROR(VLOOKUP(C8,'PRIPREMA (STATUS)'!$A$5:$F$128,2)&amp;" "&amp;VLOOKUP(C8,'PRIPREMA (STATUS)'!$A$5:$F$128,3),"")</f>
      </c>
      <c r="E8" s="25"/>
      <c r="F8" s="26"/>
      <c r="G8" s="25"/>
      <c r="H8" s="26"/>
      <c r="I8" s="25"/>
      <c r="J8" s="26"/>
      <c r="K8" s="57"/>
      <c r="L8" s="58"/>
      <c r="M8" s="39">
        <f>SUM(E8,G8,I8)</f>
        <v>0</v>
      </c>
      <c r="N8" s="39">
        <f>SUM(F8,H8,J8)</f>
        <v>0</v>
      </c>
      <c r="O8" s="81" t="e">
        <f>M8/K9</f>
        <v>#DIV/0!</v>
      </c>
    </row>
    <row r="9" spans="5:14" s="10" customFormat="1" ht="18">
      <c r="E9" s="10">
        <f>COUNTIF(E5:E8,"&lt;&gt;")</f>
        <v>0</v>
      </c>
      <c r="G9" s="10">
        <f>COUNTIF(G5:G8,"&lt;&gt;")</f>
        <v>0</v>
      </c>
      <c r="I9" s="10">
        <f>COUNTIF(I5:I8,"&lt;&gt;")</f>
        <v>0</v>
      </c>
      <c r="K9" s="10">
        <f>COUNTIF(K5:K8,"&lt;&gt;")</f>
        <v>0</v>
      </c>
      <c r="M9" s="79"/>
      <c r="N9" s="79"/>
    </row>
    <row r="99" spans="1:40" ht="18">
      <c r="A99" s="2" t="s">
        <v>51</v>
      </c>
      <c r="B99" s="2" t="s">
        <v>51</v>
      </c>
      <c r="C99" s="2" t="s">
        <v>51</v>
      </c>
      <c r="D99" s="2" t="s">
        <v>51</v>
      </c>
      <c r="E99" s="2" t="s">
        <v>51</v>
      </c>
      <c r="F99" s="2" t="s">
        <v>51</v>
      </c>
      <c r="G99" s="2" t="s">
        <v>51</v>
      </c>
      <c r="H99" s="2" t="s">
        <v>51</v>
      </c>
      <c r="I99" s="2" t="s">
        <v>51</v>
      </c>
      <c r="J99" s="2" t="s">
        <v>51</v>
      </c>
      <c r="K99" s="2" t="s">
        <v>51</v>
      </c>
      <c r="L99" s="2" t="s">
        <v>51</v>
      </c>
      <c r="M99" s="2" t="s">
        <v>51</v>
      </c>
      <c r="N99" s="2" t="s">
        <v>51</v>
      </c>
      <c r="O99" s="10" t="s">
        <v>51</v>
      </c>
      <c r="P99" s="2" t="s">
        <v>51</v>
      </c>
      <c r="Q99" s="2" t="s">
        <v>51</v>
      </c>
      <c r="R99" s="2" t="s">
        <v>51</v>
      </c>
      <c r="S99" s="2" t="s">
        <v>51</v>
      </c>
      <c r="T99" s="2" t="s">
        <v>51</v>
      </c>
      <c r="U99" s="2" t="s">
        <v>51</v>
      </c>
      <c r="V99" s="2" t="s">
        <v>51</v>
      </c>
      <c r="W99" s="2" t="s">
        <v>51</v>
      </c>
      <c r="X99" s="2" t="s">
        <v>51</v>
      </c>
      <c r="Y99" s="2" t="s">
        <v>51</v>
      </c>
      <c r="Z99" s="2" t="s">
        <v>51</v>
      </c>
      <c r="AA99" s="2" t="s">
        <v>51</v>
      </c>
      <c r="AB99" s="2" t="s">
        <v>51</v>
      </c>
      <c r="AC99" s="2" t="s">
        <v>51</v>
      </c>
      <c r="AD99" s="2" t="s">
        <v>51</v>
      </c>
      <c r="AE99" s="2" t="s">
        <v>51</v>
      </c>
      <c r="AF99" s="2" t="s">
        <v>51</v>
      </c>
      <c r="AG99" s="2" t="s">
        <v>51</v>
      </c>
      <c r="AH99" s="2" t="s">
        <v>51</v>
      </c>
      <c r="AI99" s="2" t="s">
        <v>51</v>
      </c>
      <c r="AJ99" s="2" t="s">
        <v>51</v>
      </c>
      <c r="AK99" s="2" t="s">
        <v>51</v>
      </c>
      <c r="AL99" s="2" t="s">
        <v>51</v>
      </c>
      <c r="AM99" s="2" t="s">
        <v>51</v>
      </c>
      <c r="AN99" s="2" t="s">
        <v>51</v>
      </c>
    </row>
    <row r="100" spans="2:5" ht="18">
      <c r="B100" s="41" t="s">
        <v>88</v>
      </c>
      <c r="C100" s="41" t="s">
        <v>89</v>
      </c>
      <c r="D100" s="41" t="s">
        <v>90</v>
      </c>
      <c r="E100" s="41" t="s">
        <v>42</v>
      </c>
    </row>
    <row r="101" spans="2:5" ht="18">
      <c r="B101" s="2">
        <f>C5</f>
        <v>0</v>
      </c>
      <c r="C101" s="2">
        <f>M5</f>
        <v>0</v>
      </c>
      <c r="D101" s="2">
        <f>N5</f>
        <v>0</v>
      </c>
      <c r="E101" s="2" t="e">
        <f>O5</f>
        <v>#DIV/0!</v>
      </c>
    </row>
    <row r="102" spans="2:5" ht="18">
      <c r="B102" s="2">
        <f aca="true" t="shared" si="0" ref="B102:B104">C6</f>
        <v>0</v>
      </c>
      <c r="C102" s="2">
        <f aca="true" t="shared" si="1" ref="C102:E104">M6</f>
        <v>0</v>
      </c>
      <c r="D102" s="2">
        <f t="shared" si="1"/>
        <v>0</v>
      </c>
      <c r="E102" s="2" t="e">
        <f t="shared" si="1"/>
        <v>#DIV/0!</v>
      </c>
    </row>
    <row r="103" spans="2:5" ht="18">
      <c r="B103" s="2">
        <f t="shared" si="0"/>
        <v>0</v>
      </c>
      <c r="C103" s="2">
        <f t="shared" si="1"/>
        <v>0</v>
      </c>
      <c r="D103" s="2">
        <f t="shared" si="1"/>
        <v>0</v>
      </c>
      <c r="E103" s="2" t="e">
        <f t="shared" si="1"/>
        <v>#DIV/0!</v>
      </c>
    </row>
    <row r="104" spans="2:5" ht="18">
      <c r="B104" s="2">
        <f t="shared" si="0"/>
        <v>0</v>
      </c>
      <c r="C104" s="2">
        <f t="shared" si="1"/>
        <v>0</v>
      </c>
      <c r="D104" s="2">
        <f t="shared" si="1"/>
        <v>0</v>
      </c>
      <c r="E104" s="2" t="e">
        <f t="shared" si="1"/>
        <v>#DIV/0!</v>
      </c>
    </row>
  </sheetData>
  <sheetProtection sheet="1" objects="1" scenarios="1"/>
  <mergeCells count="10">
    <mergeCell ref="E4:F4"/>
    <mergeCell ref="G4:H4"/>
    <mergeCell ref="I4:J4"/>
    <mergeCell ref="K4:L4"/>
    <mergeCell ref="M4:N4"/>
    <mergeCell ref="C2:D3"/>
    <mergeCell ref="E2:F3"/>
    <mergeCell ref="G2:H3"/>
    <mergeCell ref="I2:J3"/>
    <mergeCell ref="K2:L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KUCA</dc:creator>
  <cp:keywords/>
  <dc:description/>
  <cp:lastModifiedBy>i3</cp:lastModifiedBy>
  <dcterms:created xsi:type="dcterms:W3CDTF">2023-08-22T15:27:00Z</dcterms:created>
  <dcterms:modified xsi:type="dcterms:W3CDTF">2024-04-16T07:38:49Z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">
    <vt:lpwstr>9499D8BEEFEC46CAA1BF6627B79E0630_13</vt:lpwstr>
  </property>
  <property fmtid="{D5CDD505-2E9C-101B-9397-08002B2CF9AE}" pid="4" name="KSOProductBuildV">
    <vt:lpwstr>1033-12.2.0.13489</vt:lpwstr>
  </property>
</Properties>
</file>